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506" windowWidth="12120" windowHeight="8640" activeTab="0"/>
  </bookViews>
  <sheets>
    <sheet name="cdkt" sheetId="1" r:id="rId1"/>
    <sheet name="KQKD" sheetId="2" r:id="rId2"/>
    <sheet name="LCTT" sheetId="3" r:id="rId3"/>
    <sheet name="TM Q4" sheetId="4" r:id="rId4"/>
  </sheets>
  <definedNames>
    <definedName name="_xlnm.Print_Area" localSheetId="2">'LCTT'!$A$1:$E$46</definedName>
    <definedName name="_xlnm.Print_Area" localSheetId="3">'TM Q4'!$A$1:$J$562</definedName>
    <definedName name="_xlnm.Print_Titles" localSheetId="0">'cdkt'!$9:$11</definedName>
    <definedName name="_xlnm.Print_Titles" localSheetId="1">'KQKD'!$9:$10</definedName>
    <definedName name="_xlnm.Print_Titles" localSheetId="2">'LCTT'!$10:$11</definedName>
  </definedNames>
  <calcPr fullCalcOnLoad="1"/>
</workbook>
</file>

<file path=xl/comments4.xml><?xml version="1.0" encoding="utf-8"?>
<comments xmlns="http://schemas.openxmlformats.org/spreadsheetml/2006/main">
  <authors>
    <author>P.TCKT</author>
  </authors>
  <commentList>
    <comment ref="C157" authorId="0">
      <text>
        <r>
          <rPr>
            <b/>
            <sz val="8"/>
            <rFont val="Tahoma"/>
            <family val="0"/>
          </rPr>
          <t>P.TCKT:</t>
        </r>
        <r>
          <rPr>
            <sz val="8"/>
            <rFont val="Tahoma"/>
            <family val="0"/>
          </rPr>
          <t xml:space="preserve">
2143 la khau hao vo hinh, khong de day</t>
        </r>
      </text>
    </comment>
    <comment ref="C158" authorId="0">
      <text>
        <r>
          <rPr>
            <b/>
            <sz val="8"/>
            <rFont val="Tahoma"/>
            <family val="0"/>
          </rPr>
          <t>P.TCKT:</t>
        </r>
        <r>
          <rPr>
            <sz val="8"/>
            <rFont val="Tahoma"/>
            <family val="0"/>
          </rPr>
          <t xml:space="preserve">
2143 la khau hao vo hinh, khong de day</t>
        </r>
      </text>
    </comment>
  </commentList>
</comments>
</file>

<file path=xl/sharedStrings.xml><?xml version="1.0" encoding="utf-8"?>
<sst xmlns="http://schemas.openxmlformats.org/spreadsheetml/2006/main" count="944" uniqueCount="660">
  <si>
    <t xml:space="preserve">  1. Chi phí traû tröôùc daøi haïn                                                  </t>
  </si>
  <si>
    <t>V.14</t>
  </si>
  <si>
    <t xml:space="preserve">  2. Taøi saûn thueá thu nhaäp hoaõn laïi                                             </t>
  </si>
  <si>
    <t>V.21</t>
  </si>
  <si>
    <t xml:space="preserve">  3. Taøi saûn daøi haïn khaùc                                                       </t>
  </si>
  <si>
    <t xml:space="preserve">TOÅNG COÄNG TAØI SAÛN (270 = 100 + 200)                                             </t>
  </si>
  <si>
    <t xml:space="preserve">                                       NGUOÀN VOÁN                                </t>
  </si>
  <si>
    <t xml:space="preserve">A - NÔÏ PHAÛI TRAÛ (300 = 310 + 330)                                               </t>
  </si>
  <si>
    <t xml:space="preserve">I. Nôï ngaén haïn                                                                  </t>
  </si>
  <si>
    <t xml:space="preserve">  1. Vay vaø nôï ngaén haïn                                                         </t>
  </si>
  <si>
    <t>V.15</t>
  </si>
  <si>
    <t xml:space="preserve">  2. Phaûi traû ngöôøi baùn                                                         </t>
  </si>
  <si>
    <t xml:space="preserve">  3. Ngöôøi mua traû tieàn tröôùc                                                   </t>
  </si>
  <si>
    <t xml:space="preserve">  4. Thueá vaø caùc khoaûn phaûi noäp Nhaø nöôùc                                        </t>
  </si>
  <si>
    <t>V.16</t>
  </si>
  <si>
    <t xml:space="preserve">  5. Phaûi traû ngöôøi lao ñoäng                                                    </t>
  </si>
  <si>
    <t xml:space="preserve">  6. Chi phí phaûi traû                                                           </t>
  </si>
  <si>
    <t>V.17</t>
  </si>
  <si>
    <t xml:space="preserve">  7. Phaûi traû noäi boä                                                            </t>
  </si>
  <si>
    <t xml:space="preserve">  8. Phaûi traû theo tieán ñoä keá hoaïch hôïp ñoàng xaây döïng                           </t>
  </si>
  <si>
    <t xml:space="preserve">  9. Caùc khoaûn phaûi traû phaûi noäp ngaén haïn khaùc                                  </t>
  </si>
  <si>
    <t>V.18</t>
  </si>
  <si>
    <t xml:space="preserve">  10. Döï phoøng phaûi traû ngaén haïn                                                </t>
  </si>
  <si>
    <t xml:space="preserve">II. Nôï daøi haïn                                                                  </t>
  </si>
  <si>
    <t xml:space="preserve">  1. Phaûi traû daøi haïn ngöôøi baùn                                                 </t>
  </si>
  <si>
    <t xml:space="preserve">  2. Phaûi traû daøi haïn noäi boä                                                    </t>
  </si>
  <si>
    <t>V.19</t>
  </si>
  <si>
    <t xml:space="preserve">  3. Phaûi traû daøi haïn khaùc                                                      </t>
  </si>
  <si>
    <t xml:space="preserve">  4. Vay vaø nôï daøi haïn                                                          </t>
  </si>
  <si>
    <t>V.20</t>
  </si>
  <si>
    <t xml:space="preserve">  5. Thueá thu nhaäp hoaõn laïi phaûi traû                                            </t>
  </si>
  <si>
    <t xml:space="preserve">  6. Döï phoøng trôï caáp maát vieäc laøm                                              </t>
  </si>
  <si>
    <t xml:space="preserve">  7. Döï phoøng phaûi traû daøi haïn                                                  </t>
  </si>
  <si>
    <t xml:space="preserve">B - VOÁN CHUÛ SÔÛ HÖÕU (400 = 410 + 430)                                            </t>
  </si>
  <si>
    <t xml:space="preserve">I. Voán chuû sôû höõu                                                               </t>
  </si>
  <si>
    <t>V.22</t>
  </si>
  <si>
    <t xml:space="preserve">  1. Voán ñaàu tö cuûa chuû sôû höõu                                                  </t>
  </si>
  <si>
    <t xml:space="preserve">  2. Thaëng dö voán coå phaàn                                                       </t>
  </si>
  <si>
    <t xml:space="preserve">  3. Voán khaùc cuûa chuû sôû höõu                                                    </t>
  </si>
  <si>
    <t xml:space="preserve">  4. Coå phieáu quyõ (*)                                                           </t>
  </si>
  <si>
    <t xml:space="preserve">  5. Cheânh leäch ñaùnh giaù laïi taøi saûn                                            </t>
  </si>
  <si>
    <t xml:space="preserve">  6. Cheânh leäch tyû giaù hoái ñoaùi                                                 </t>
  </si>
  <si>
    <t xml:space="preserve">  7. Quyõ ñaàu tö phaùt trieån                                                      </t>
  </si>
  <si>
    <t xml:space="preserve">  8. Quyõ döï phoøng taøi chính                                                     </t>
  </si>
  <si>
    <t xml:space="preserve">  9. Quyõ khaùc thuoäc voán chuû sôû höõu                                              </t>
  </si>
  <si>
    <t xml:space="preserve">  10. Lôïi nhuaän sau thueá chöa phaân phoái                                         </t>
  </si>
  <si>
    <t xml:space="preserve">  11. Nguoàn voán ñaàu tö XD cô baûn                                                </t>
  </si>
  <si>
    <t xml:space="preserve">II. Nguoàn kinh phí vaø quyõ khaùc                                                  </t>
  </si>
  <si>
    <t xml:space="preserve">  1. Quyõ khen thöôûng phuùc lôïi                                                   </t>
  </si>
  <si>
    <t xml:space="preserve">  2. Nguoàn kinh phí                                                             </t>
  </si>
  <si>
    <t>V.23</t>
  </si>
  <si>
    <t xml:space="preserve">  3. Nguoàn kinh phí ñaõ hình thaønh TSCÑ                                          </t>
  </si>
  <si>
    <t xml:space="preserve">TOÄNG NGUOÀN VOÁN (440 = 300 + 400)                                                </t>
  </si>
  <si>
    <t>Maãu soá B 02-DN</t>
  </si>
  <si>
    <t>Maõ soá</t>
  </si>
  <si>
    <t>Thuyeát minh</t>
  </si>
  <si>
    <t xml:space="preserve">1. Doanh thu baùn haùng vaø cung caáp dòch vuï                                       </t>
  </si>
  <si>
    <t xml:space="preserve">VI.25   </t>
  </si>
  <si>
    <t xml:space="preserve">2. Caùc khoaûn giaûm tröø                                                           </t>
  </si>
  <si>
    <t xml:space="preserve">VI.26   </t>
  </si>
  <si>
    <t xml:space="preserve">3.Doanh thu thuaàn veà baùn haøng vaø cung caáp dòch                                  </t>
  </si>
  <si>
    <t xml:space="preserve">VI.27   </t>
  </si>
  <si>
    <t xml:space="preserve">      vuï (10=01-03)                                                             </t>
  </si>
  <si>
    <t xml:space="preserve">  </t>
  </si>
  <si>
    <t xml:space="preserve">        </t>
  </si>
  <si>
    <t xml:space="preserve">4. Giaù voán haøng baùn                                                             </t>
  </si>
  <si>
    <t xml:space="preserve">VI.28   </t>
  </si>
  <si>
    <t xml:space="preserve">5. Lôïi nhuaän goäp veà baùn haøng vaø cung caáp dòch                                   </t>
  </si>
  <si>
    <t xml:space="preserve">       vuï (20=10-11)                                                            </t>
  </si>
  <si>
    <t xml:space="preserve">6. Doanh thu hoaït ñoäng taøi chính                                                </t>
  </si>
  <si>
    <t xml:space="preserve">VI.29   </t>
  </si>
  <si>
    <t xml:space="preserve">7. Chi phí hoaït ñoäng taøi chính                                                  </t>
  </si>
  <si>
    <t xml:space="preserve">VI.30   </t>
  </si>
  <si>
    <t xml:space="preserve">             Trong ñoù: Chi phí laõi vay                                          </t>
  </si>
  <si>
    <t xml:space="preserve">8. Chi phí baùn haøng                                                             </t>
  </si>
  <si>
    <t xml:space="preserve">9. Chi phí quaûn lyù doanh nghieäp                                                 </t>
  </si>
  <si>
    <t>Maãu soá B 03-DN</t>
  </si>
  <si>
    <t>Ban haønh theo QÑ soá 15/2006/QÑ-BTC</t>
  </si>
  <si>
    <t>ngaøy 20/3/2006 cuûa Boä tröôûng Boä Taøi Chính</t>
  </si>
  <si>
    <t>(Theo phöông phaùp tröïc tieáp)</t>
  </si>
  <si>
    <t>Ñôn vò tính:  ñoàng</t>
  </si>
  <si>
    <t>I. LÖU CHUYEÅN TIEÀN TEÄ TÖØ HOAÏT ÑOÄNG KINH DOANH</t>
  </si>
  <si>
    <t xml:space="preserve">1. Tieàn thu baùn haøng, cung caáp dòch vuï vaø doanh thu khaùc                       </t>
  </si>
  <si>
    <t>01</t>
  </si>
  <si>
    <t>2. Tieàn chi traû cho ngöôøi cung caáp haøng hoaù vaø dòch vuï</t>
  </si>
  <si>
    <t>02</t>
  </si>
  <si>
    <t>3. Tieàn traû cho ngöôøi lao ñoäng</t>
  </si>
  <si>
    <t>03</t>
  </si>
  <si>
    <t>4. Tieàn chi traû laõi vay</t>
  </si>
  <si>
    <t>04</t>
  </si>
  <si>
    <t>5. Tieàn chi noäp thueá thu nhaäp doanh nghieäp</t>
  </si>
  <si>
    <t>05</t>
  </si>
  <si>
    <t>6. Tieàn thu khaùc töø caùc hoaït ñoäng kinh doanh</t>
  </si>
  <si>
    <t>06</t>
  </si>
  <si>
    <t>7. Tieàn chi khaùc cho hoaït ñoäng kinh doanh</t>
  </si>
  <si>
    <t>07</t>
  </si>
  <si>
    <t>Löu chuyeån tieàn thuaàn töø hoaït ñoäng kinh doanh</t>
  </si>
  <si>
    <t xml:space="preserve">II. LÖU CHUYEÅN TIEÀN TÖØ HOAÏT ÑOÄNG ÑAÀU TÖ    </t>
  </si>
  <si>
    <t>1. Chi ñeå mua saém taøi saûn coá ñònh, vaø caùc taøi saûn daøi haïn khaùc</t>
  </si>
  <si>
    <t>2. Thu töø thanh lyù, nhöôïng baùn TSCÑ vaø caùc TS daøi haïn khaùc</t>
  </si>
  <si>
    <t>3. Tieàn chi cho vay, mua caùc coâng cuï nôï cuûa ñôn vò khaùc</t>
  </si>
  <si>
    <t>4. Tieàn thu hoài cho vay, baùn laïi caùc coâng cuï nôï cuûa ñôn vò khaùc</t>
  </si>
  <si>
    <t>5. Tieàn chi ñaàu tö goùp voán vaøo ñôn vò khaùc</t>
  </si>
  <si>
    <t>6. Tieàn thu hoài ñaàu tö goùp voán vaøo ñôn vò khaùc</t>
  </si>
  <si>
    <t>7. Tieàn thu laõi cho vay, coå töùc vaø lôïi nhuaän ñöôïc chia</t>
  </si>
  <si>
    <t xml:space="preserve">Löu chuyeån tieàn thuaàn töø hoaït ñoäng  ñaàu tö </t>
  </si>
  <si>
    <t>III. LÖU CHUYEÅN TIEÀN TÖØ HOAÏT ÑOÄNG TAØI CHÍNH</t>
  </si>
  <si>
    <t>1. Tieàn thu töø phaùt haønh coå phieáu, nhaän voán goùp cuûa chuû sôû höõu</t>
  </si>
  <si>
    <t>2. Tieàn chi traû voán goùp cho caùc chuû sôû höõu, mua laïi coå phieáu cuûa doanh nghieäp ñaõ phaùt haønh</t>
  </si>
  <si>
    <t>3. Tieàn vay ngaén haïn, daøi haïn nhaän ñöôïc</t>
  </si>
  <si>
    <t>4. Tieàn chi traû nôï goác vay</t>
  </si>
  <si>
    <t>5. Tieàn chi traû nôï thueâ taøi chính</t>
  </si>
  <si>
    <t>6. Coå töùc, lôïi nhuaän ñaõ traû cho chuû sôû höõu</t>
  </si>
  <si>
    <t xml:space="preserve">Löu chuyeån tieàn thuaàn töø hoaït ñoäng taøi chính  </t>
  </si>
  <si>
    <t>Löu chuyeån tieàn thuaàn trong kyø    (20+30+40)</t>
  </si>
  <si>
    <t>Tieàn vaø töông ñöông tieàn ñaàu kyø</t>
  </si>
  <si>
    <t>Aûnh höôûng cuûa thay ñoåi tyû giaù hoái ñoaùi quy ñoåi ngoaïi teä</t>
  </si>
  <si>
    <t>Tieàn vaø töông ñöông tieàn cuoái kyø (50+60+61)</t>
  </si>
  <si>
    <t>VII.34</t>
  </si>
  <si>
    <t xml:space="preserve">10. Lôïi nhuaän thuaàn töø hoaït ñoäng kinh doanh                                     </t>
  </si>
  <si>
    <t xml:space="preserve">        [30=20+(21-22)-(24+25)]                                                 </t>
  </si>
  <si>
    <t xml:space="preserve">  Laäp, Ngaøy 10  thaùng 02 naêm 2010</t>
  </si>
  <si>
    <t xml:space="preserve">11. Thu nhaäp khaùc                                                               </t>
  </si>
  <si>
    <t xml:space="preserve">12. Chi phí khaùc                                                                </t>
  </si>
  <si>
    <t xml:space="preserve">  - Mua trong naêm</t>
  </si>
  <si>
    <t>Soá dö cuoái naêm tröôùc</t>
  </si>
  <si>
    <t>Soá dö ñaàu naêm nay</t>
  </si>
  <si>
    <t>Taêng naêm nay</t>
  </si>
  <si>
    <t xml:space="preserve">  - Taêng voán naêm nay</t>
  </si>
  <si>
    <t xml:space="preserve">  - Lôïi nhuaän trong naêm nay</t>
  </si>
  <si>
    <t xml:space="preserve">  - Giaûm voán trong naêm nay</t>
  </si>
  <si>
    <t xml:space="preserve">  - Loã trong naêm nay</t>
  </si>
  <si>
    <t>Soá dö cuoái naêm nay</t>
  </si>
  <si>
    <t xml:space="preserve">                  + Voán goùp ñaàu naêm</t>
  </si>
  <si>
    <t xml:space="preserve">                  + Voán goùp taêng trong naêm</t>
  </si>
  <si>
    <t xml:space="preserve">                  + Voán goùp giaûm trong naêm</t>
  </si>
  <si>
    <t xml:space="preserve">                  + Voán goùp cuoái naêm</t>
  </si>
  <si>
    <t>……</t>
  </si>
  <si>
    <t xml:space="preserve">      - Giaù voán cuûa thaønh phaåm, haøng hoùa ñaõ baùn</t>
  </si>
  <si>
    <t xml:space="preserve">  - Laõi ñaàu tö traùi phieáu, kyø phieáu, tín phieáu, coå phieáu</t>
  </si>
  <si>
    <t>Soá dö cuoái quùy</t>
  </si>
  <si>
    <t xml:space="preserve">  - Taïi ngaøy cuoái quyù</t>
  </si>
  <si>
    <t>Ñôn vò: COÂNG TY CP KHO VAÄN MIEÀN NAM</t>
  </si>
  <si>
    <t xml:space="preserve">13. Lôïi nhuaän khaùc (40=31-32)                                                   </t>
  </si>
  <si>
    <t xml:space="preserve">14. Toång lôïi nhuaän keá toaùn tröôùc thueá  (50=30+40)                               </t>
  </si>
  <si>
    <t xml:space="preserve">15. Chi phí thueá TNDN hieän haønh                                                 </t>
  </si>
  <si>
    <t xml:space="preserve">VI.31   </t>
  </si>
  <si>
    <t xml:space="preserve">16.Chi phí thueá TNDN hoaõn laïi                                                   </t>
  </si>
  <si>
    <t xml:space="preserve">VI.32   </t>
  </si>
  <si>
    <t xml:space="preserve">17. Lôïi nhuaän sau thueá thu nhaäp doanh nghieäp                                    </t>
  </si>
  <si>
    <t xml:space="preserve">           (60=51-52-53)                                                        </t>
  </si>
  <si>
    <t xml:space="preserve">18. Laõi cô baûn treân coå phieáu (*)                                                </t>
  </si>
  <si>
    <t xml:space="preserve">  - Doanh thu hoaït ñoäng khaùc</t>
  </si>
  <si>
    <t xml:space="preserve">          * Giaù trò traùi phieáu ñaõ chuyeån thaønh coå phieáu trong naêm</t>
  </si>
  <si>
    <t xml:space="preserve">          * Giaù trò traùi phieáu coù theå chuyeån ñoåi </t>
  </si>
  <si>
    <t xml:space="preserve">          * Thôøi haïn thanh toaùn traùi phieáu</t>
  </si>
  <si>
    <t xml:space="preserve">                  + Coâng trình…………..</t>
  </si>
  <si>
    <t xml:space="preserve">          * Nguyeân giaù TSCÑ cuoái naêm chôø thanh lyù:</t>
  </si>
  <si>
    <t xml:space="preserve">          * Nguyeân giaù TSCÑ cuoái naêm  ñaõ khaáu hao heát nhöng vaãn coøn söû duïng:</t>
  </si>
  <si>
    <t xml:space="preserve">          * Giaù trò coøn laïi cuoái naêm cuûa TSCÑ höõu hình ñaõ duøng theá chaáp, caàm coá caùc khoaûn vay:</t>
  </si>
  <si>
    <t xml:space="preserve">         * Lyù do trích theâm hoaëc hoaøn nhaäp döï phoøng giaûm giaù haøng toàn kho:….</t>
  </si>
  <si>
    <t xml:space="preserve">         * Giaù trò haøng toàn kho duøng ñeå theá chaáp cho caùc khoaûn nôï:……....</t>
  </si>
  <si>
    <t xml:space="preserve">                  + Coå töùc ñaõ coâng boá treân coå phieáu thöôøng:.................</t>
  </si>
  <si>
    <t xml:space="preserve">                  + Coå töùc ñaõ coâng boá treân coå phieáu öu ñaõi:..................</t>
  </si>
  <si>
    <t xml:space="preserve">                  + Coå phieáu thöôøng</t>
  </si>
  <si>
    <t xml:space="preserve">                  + Coå phieáu öu ñaõi</t>
  </si>
  <si>
    <t xml:space="preserve">                  + Coå phieáu öu ñaõi </t>
  </si>
  <si>
    <t xml:space="preserve">                  + Chieát khaáu thöông maïi</t>
  </si>
  <si>
    <t xml:space="preserve">                  + Giaûm giaù haøng baùn</t>
  </si>
  <si>
    <t xml:space="preserve">                  + Haøng baùn bò traû laïi</t>
  </si>
  <si>
    <t xml:space="preserve">                  + Thueá GTGT phaûi noäp (PP tröïc tieáp)</t>
  </si>
  <si>
    <t xml:space="preserve">                  + Thueá tieâu thuï ñaëc bieät </t>
  </si>
  <si>
    <t xml:space="preserve">                  + Thueá xuaát khaåu </t>
  </si>
  <si>
    <t xml:space="preserve">                  + Doanh thu thuaàn trao ñoåi dòch vuï                                                         </t>
  </si>
  <si>
    <t xml:space="preserve">      2. Ñôn vò tieàn teä söû duïng trong keá toaùn: VNÑ vaø nguyeân taéc, phöông phaùp chuyeån ñoåi caùc ñoàng tieàn khaùc:</t>
  </si>
  <si>
    <t xml:space="preserve">           - Caùc khoaûn muïc tieàn teä coù goác ngoaïi teä phaûi ñöôïc baùo caùo theo tyû giaù hoái ñoaùi cuoái kyø</t>
  </si>
  <si>
    <t xml:space="preserve">           - Caùc khoaûn muïc phi tieàn teä coù goác ngoaïi teä phaûi ñöôïc baùo caùo theo tyû giaù hoái ñoaùi ngaøy giao dòch</t>
  </si>
  <si>
    <t xml:space="preserve">           - Caùc khoaûn muïc phi tieàn teä ñöôïc xaùc ñònh theo giaù trò hôïp lyù baèng tyû giaù hoái ñoaùi taïi ngaøy xaùc ñònh tyû giaù hôïp lyù</t>
  </si>
  <si>
    <t xml:space="preserve">      1. Cheá ñoä keá toaùn aùp duïng: Cheá ñoä keá toaùn Vieät Nam</t>
  </si>
  <si>
    <t xml:space="preserve">           - Phöông phaùp xaùc ñònh giaù trò haøng toàn kho cuoái kyø: Phöông phaùp nhaäp tröôùc xuaát tröôùc</t>
  </si>
  <si>
    <t xml:space="preserve">           - Phöông phaùp haïch toaùn haøng toàn kho : keâ khai thöôøng xuyeân</t>
  </si>
  <si>
    <t xml:space="preserve">          - Nguyeân taéc ñaùnh giaù haøng toàn kho: Nguyeân taéc taøi saûn khoâng ñöôïc phaûn aùnh lôùn hôn giaù trò thöïc hieän öôùc tính töø vieäc baùn hay söû duïng taøi saûn</t>
  </si>
  <si>
    <t>Baûn quyeàn, 
baèng saùng
 cheá</t>
  </si>
  <si>
    <t>Phaàn meàm
 maùy vi 
tính</t>
  </si>
  <si>
    <t xml:space="preserve">Quyeàn söû 
duïng ñaát
</t>
  </si>
  <si>
    <t xml:space="preserve">Nhaõn hieäu
haøng hoaù 
</t>
  </si>
  <si>
    <t xml:space="preserve">TSCÑ voâ 
hình khaùc
</t>
  </si>
  <si>
    <t xml:space="preserve">Toång coäng
</t>
  </si>
  <si>
    <t xml:space="preserve">Khoaûn muïc
</t>
  </si>
  <si>
    <t>Phöông tieän
 vaän taûi,
 truyeàn daãn</t>
  </si>
  <si>
    <t xml:space="preserve">           - Laäp döï phoøng giaûm giaù haøng toàn kho.</t>
  </si>
  <si>
    <t xml:space="preserve">  I - ÑAËC ÑIEÅM HOAÏT ÑOÄNG CUÛA DOANH NGHIEÄP</t>
  </si>
  <si>
    <t xml:space="preserve">  - Thuyeát minh soá lieäu vaø giaûi trình khaùc theo yeâu caàu cuûa Chuaån möïc keá toaùn soá 05 “Baát ñoäng saûn ñaàu tö”.</t>
  </si>
  <si>
    <t>CAÊN CÖÙ SOÅ KEÁ TOAÙN KYØ BAÙO CAÙO</t>
  </si>
  <si>
    <t>CAÊN CÖÙ BAÛNG CAÂN ÑOÁI KEÁ TOAÙN</t>
  </si>
  <si>
    <t xml:space="preserve">      1. Hình thöùc sôû höõu voán : Doanh nghieäp Coå phaàn</t>
  </si>
  <si>
    <t xml:space="preserve">      2. Lónh vöïc kinh doanh: Kho baõi, caûng. Giao nhaän vaän taûi, SX-KD daàu nhôùt, KD du lòch, cho thueâ nhaø xöôûng, vp,…</t>
  </si>
  <si>
    <t xml:space="preserve">      3. Ngaønh ngheà kinh doanh: Kho baõi, caûng. Giao nhaän vaän taûi, SX-KD daàu nhôùt, KD du lòch, cho thueâ nhaø xöôûng, vp,…</t>
  </si>
  <si>
    <t xml:space="preserve">  - Coå töùc phaûi traû</t>
  </si>
  <si>
    <t xml:space="preserve"> Toång Giaùm ñoác</t>
  </si>
  <si>
    <t xml:space="preserve">  - Haøng mua ñang ñi treân ñöôøng</t>
  </si>
  <si>
    <t xml:space="preserve">  - Nguyeân lieäu, vaät lieäu </t>
  </si>
  <si>
    <t xml:space="preserve">  - Coâng cuï, duïng cuï </t>
  </si>
  <si>
    <t xml:space="preserve">  - Chi phí SX, KD dôû dang</t>
  </si>
  <si>
    <t xml:space="preserve">  -Thaønh phaåm </t>
  </si>
  <si>
    <t xml:space="preserve">  - Haøng hoùa </t>
  </si>
  <si>
    <t xml:space="preserve">  - Haøng göûi ñi baùn</t>
  </si>
  <si>
    <t xml:space="preserve">  - Döï phoøng giaûm giaù haøng toàn kho</t>
  </si>
  <si>
    <t xml:space="preserve">  - Giaù trò thuaàn coù theå thöïc hieän ñöôïc cuûa haøng toàn kho   </t>
  </si>
  <si>
    <t xml:space="preserve">  - Phaûi thu daøi haïn khaùc</t>
  </si>
  <si>
    <t xml:space="preserve">  - Ñaàu tö XDCB hoaøn thaønh</t>
  </si>
  <si>
    <t xml:space="preserve">  - Taêng khaùc</t>
  </si>
  <si>
    <t xml:space="preserve">  - Chuyeån sang BÑS ñaàu tö</t>
  </si>
  <si>
    <t xml:space="preserve">  - Thanh lyù, nhöôïng baùn</t>
  </si>
  <si>
    <t xml:space="preserve">  - Giaûm khaùc</t>
  </si>
  <si>
    <t xml:space="preserve">  - Khaáu hao trong naêm</t>
  </si>
  <si>
    <t xml:space="preserve">  - Chuyeån sang baát ñoäng saûn ñaàu tö</t>
  </si>
  <si>
    <t xml:space="preserve">  - Taïi ngaøy ñaàu naêm</t>
  </si>
  <si>
    <t xml:space="preserve">  - Taïi ngaøy cuoái naêm</t>
  </si>
  <si>
    <t xml:space="preserve">  - Thueâ taøi chính trong naêm</t>
  </si>
  <si>
    <t xml:space="preserve">  - Mua laïi TSCÑ thueâ taøi chính</t>
  </si>
  <si>
    <t xml:space="preserve">  - Traû laïi TSCÑ thueâ taøi chính</t>
  </si>
  <si>
    <t xml:space="preserve">  - Tieàn thueâ phaùt sinh theâm ñöôïc ghi nhaän laø chi phí trong naêm;</t>
  </si>
  <si>
    <t xml:space="preserve">  - Caên cöù ñeå xaùc ñònh tieàn thueâ phaùt sinh theâm;</t>
  </si>
  <si>
    <t xml:space="preserve">  - Ñieàu khoaûn gia haïn thueâ hoaëc quyeàn ñöôïc mua taøi saûn.</t>
  </si>
  <si>
    <t xml:space="preserve">  - Taïo ra töø noäi boä doanh nghieäp</t>
  </si>
  <si>
    <t xml:space="preserve">  - Taêng do hôïp nhaát kinh doanh</t>
  </si>
  <si>
    <t xml:space="preserve">  - Thuyeát minh soá lieäu vaø giaûi trình khaùc theo yeâu caàu cuûa Chuaån möïc keá toaùn soá 04 </t>
  </si>
  <si>
    <t xml:space="preserve">  - Quyeàn söû duïng ñaát</t>
  </si>
  <si>
    <t xml:space="preserve">  - Nhaø</t>
  </si>
  <si>
    <t xml:space="preserve">  - Phaûi thu daøi haïn noäi boä khaùc</t>
  </si>
  <si>
    <t xml:space="preserve">      07. Phaûi thu daøi haïn khaùc</t>
  </si>
  <si>
    <t xml:space="preserve">  - Kyù quyõ, kyù cöôïc daøi haïn</t>
  </si>
  <si>
    <t xml:space="preserve">  - Caùc khoaûn tieàn nhaän uûy thaùc</t>
  </si>
  <si>
    <t xml:space="preserve">  - Cho vay khoâng coù laõi</t>
  </si>
  <si>
    <t xml:space="preserve">      08. Taêng, giaûm taøi saûn coá ñònh höõu hình:</t>
  </si>
  <si>
    <t xml:space="preserve">Nhaø cöûa, vaät kieán truùc
</t>
  </si>
  <si>
    <t xml:space="preserve">          * Caùc cam keát veà vieäc mua, baùn TSCÑ höõu hình coù giaù trò lôùn trong töông lai</t>
  </si>
  <si>
    <t xml:space="preserve">          * Caùc thay ñoåi khaùc veà TSCÑ höõu hình</t>
  </si>
  <si>
    <t xml:space="preserve">      09. Taêng, giaûm taøi saûn coá ñònh thueâ taøi chính:</t>
  </si>
  <si>
    <t xml:space="preserve">      10. Taêng, giaûm taøi saûn coá ñònh voâ hình:</t>
  </si>
  <si>
    <t xml:space="preserve">      11. Chi phí xaây döïng cô baûn dôû dang:</t>
  </si>
  <si>
    <t xml:space="preserve">  - Toång chi phí XDCB dôû dang</t>
  </si>
  <si>
    <t xml:space="preserve">     12. Taêng, giaûm baát ñoäng saûn ñaàu tö:</t>
  </si>
  <si>
    <t xml:space="preserve">  - Cô sôû haï taàng</t>
  </si>
  <si>
    <t xml:space="preserve">     13. Ñaàu tö  daøi haïn khaùc:</t>
  </si>
  <si>
    <t xml:space="preserve">  - Ñaàu tö coå phieáu</t>
  </si>
  <si>
    <t xml:space="preserve">  - Ñaàu tö traùi phieáu</t>
  </si>
  <si>
    <t xml:space="preserve">  - Ñaàu tö tín phieáu, kyø phieáu</t>
  </si>
  <si>
    <t xml:space="preserve">  - Cho vay daøi haïn</t>
  </si>
  <si>
    <t xml:space="preserve">  - Ñaàu tö daøi haïn khaùc</t>
  </si>
  <si>
    <t xml:space="preserve">     14. Chi phí traû tröôùc daøi haïn</t>
  </si>
  <si>
    <t xml:space="preserve">  - Nôï daøi haïn ñeán haïn traû</t>
  </si>
  <si>
    <t xml:space="preserve">  - Thueá Thu nhaäp caù nhaân</t>
  </si>
  <si>
    <t xml:space="preserve">  - Thueá Nhaø ñaát vaø tieàn thueâ ñaát</t>
  </si>
  <si>
    <t xml:space="preserve">  - Caùc khoaûn phí, leä phí vaø caùc khoaûn phaûi noäp khaùc</t>
  </si>
  <si>
    <t xml:space="preserve">  - Trích tröôùc tieàn löông nghæ pheùp</t>
  </si>
  <si>
    <t xml:space="preserve">  - Chi phí söûa chöõa lôùn TSCÑ</t>
  </si>
  <si>
    <t xml:space="preserve">  - Chi phí trong thôøi gian ngöøng kinh doanh</t>
  </si>
  <si>
    <t xml:space="preserve">  - Phaûi traû veà coå phaàn hoùa</t>
  </si>
  <si>
    <t xml:space="preserve">  - Nhaän kyù quyõ, kyù cöôïc ngaén haïn</t>
  </si>
  <si>
    <t xml:space="preserve">     a. Vay daøi haïn</t>
  </si>
  <si>
    <t xml:space="preserve">     b. Nôï daøi haïn</t>
  </si>
  <si>
    <t xml:space="preserve">     c. Caùc khoaûn nôï thueâ taøi chính</t>
  </si>
  <si>
    <t xml:space="preserve">     21. Taøi saûn thueá thu nhaäp hoaõn laïi vaø thueá thu nhaäp hoaõn laïi phaûi traû</t>
  </si>
  <si>
    <t xml:space="preserve">       a. Taøi saûn thueá thu nhaäp hoaõi laïi</t>
  </si>
  <si>
    <t xml:space="preserve">       khoaûn cheânh leäch taïm thôøi ñöôïc khaáu tröø</t>
  </si>
  <si>
    <t xml:space="preserve">      - Taøi saûn thueá thu nhaäp hoaõi laïi coù lieân quan ñeán </t>
  </si>
  <si>
    <t xml:space="preserve">      - Taøi saûn thueá thu nhaäp hoaõn laïi lieân quan ñeán</t>
  </si>
  <si>
    <t xml:space="preserve">         khoaûn loã tính thueá chöa söû duïng</t>
  </si>
  <si>
    <t xml:space="preserve">         khoaûn öu ñaõi tính thueá chöa söû duïng</t>
  </si>
  <si>
    <t xml:space="preserve">      - Khoaûn hoaøn nhaäp taøi saûn thueá thu nhaäp hoaõn laïi </t>
  </si>
  <si>
    <t xml:space="preserve">         ñaõ ñöôïc ghi nhaän töø caùc naêm tröôùc</t>
  </si>
  <si>
    <t>Taøi saûn thueá thu nhaäp hoaõn laïi</t>
  </si>
  <si>
    <t xml:space="preserve">       b. Thueá thu nhaäp hoaõi laïi</t>
  </si>
  <si>
    <t xml:space="preserve">       khoaûn cheânh leäch taïm thôøi chòu thueá</t>
  </si>
  <si>
    <t xml:space="preserve">      - Khoaûn hoaøn nhaäp thueá thu nhaäp doanh nghieäp hoaõn laïi</t>
  </si>
  <si>
    <t xml:space="preserve">         phaûi traû ñaõ ñöôïc ghi nhaän töø caùc naêm tröôùc</t>
  </si>
  <si>
    <t xml:space="preserve">      - Thueá thu nhaäp hoaõi laïi phaûi traû</t>
  </si>
  <si>
    <t xml:space="preserve">     22. Voán chuû sôû höõu</t>
  </si>
  <si>
    <t xml:space="preserve">     a. Baûng ñoái chieáu bieán ñoäng cuûa Voán chuû sôû höõu</t>
  </si>
  <si>
    <t xml:space="preserve">Voán ñaàu tö cuûa chuû sôû höõu
</t>
  </si>
  <si>
    <t xml:space="preserve">  - Lôïi nhuaän trong naêm tröôùc</t>
  </si>
  <si>
    <t xml:space="preserve">  - Giaûm voán trong naêm tröôùc</t>
  </si>
  <si>
    <t xml:space="preserve">  - Loã trong naêm tröôùc</t>
  </si>
  <si>
    <t xml:space="preserve">     b. Chi tieát voán ñaàu tö cuûa chuû sôû höõu</t>
  </si>
  <si>
    <t xml:space="preserve">     c. Caùc giao dòch veà voán vôùi caùc chuû sôû höõu vaø phaân phoái coå töùc, lôïi nhuaän</t>
  </si>
  <si>
    <t xml:space="preserve">     d Coå töùc</t>
  </si>
  <si>
    <t xml:space="preserve">  - Coå töùc ñaõ coâng boá sau ngaøy keát thuùc kyøä keá toaùn naêm :</t>
  </si>
  <si>
    <t xml:space="preserve">     d. Coå phieáu</t>
  </si>
  <si>
    <t xml:space="preserve">  - Soá löôïng coå phieáu Ñaõ baùn ra coâng chuùng</t>
  </si>
  <si>
    <t xml:space="preserve">     e. Caùc Quyõ cuûa doanh nghieäp</t>
  </si>
  <si>
    <t xml:space="preserve">  - Quyõ ñaàu tö phaùt trieån</t>
  </si>
  <si>
    <t xml:space="preserve">  - Quyõ döï phoøng taøi chính</t>
  </si>
  <si>
    <t xml:space="preserve">  - Quyõ khaùc thuoäc voán chuû sôû höõu</t>
  </si>
  <si>
    <t xml:space="preserve">  * Muïc ñích trích laäp vaø söû duïng caùc quyõ cuûa doanh nghieäp</t>
  </si>
  <si>
    <t xml:space="preserve">     g.  Thu nhaäp vaø chi phí, laõi hoaëc loã ñöôïc ghi nhaän tröïc tieáp vaøo Voán chuû sôû höõu theo quy ñònh cuûa caùc chuaån möïc keá toaùn cuï theå</t>
  </si>
  <si>
    <t xml:space="preserve">         23. Nguoàn kinh phí</t>
  </si>
  <si>
    <t xml:space="preserve">  - Nguoàn kinh phí coøn laïi cuoái naêm</t>
  </si>
  <si>
    <t xml:space="preserve">     24. Taøi saûn thueâ ngoaøi</t>
  </si>
  <si>
    <t xml:space="preserve">     Doanh thu</t>
  </si>
  <si>
    <t xml:space="preserve">      + Toång dthu luyõ keá HÑXD ñöôïc ghi nhaän ñeán khi laäp BCTC</t>
  </si>
  <si>
    <t xml:space="preserve">      + Doanh thu HÑXD ñöôïc ghi nhaän trong kyø</t>
  </si>
  <si>
    <t xml:space="preserve">  26. Caùc khoaûn giaûm tröø doanh thu (Maõ soá 02)</t>
  </si>
  <si>
    <t xml:space="preserve">  25. Toång doanh thu (Maõ soá 01)</t>
  </si>
  <si>
    <t xml:space="preserve">6.Ngoaïi teä EUR                                                                  </t>
  </si>
  <si>
    <t xml:space="preserve">7.Döï toaùn chi söï nghieäp, döï aùn                                                 </t>
  </si>
  <si>
    <t>CAÙC CHÆ TIEÂU NGOAØI BAÛNG CAÂN ÑOÁI KEÁ TOAÙN</t>
  </si>
  <si>
    <t>001</t>
  </si>
  <si>
    <t>002</t>
  </si>
  <si>
    <t>003</t>
  </si>
  <si>
    <t>004</t>
  </si>
  <si>
    <t>007</t>
  </si>
  <si>
    <t>008</t>
  </si>
  <si>
    <t xml:space="preserve">   Trong ñoù:</t>
  </si>
  <si>
    <t xml:space="preserve">  27. Doanh thu thuaàn veà baùn haøng vaø cung caáp DV (MS 10)</t>
  </si>
  <si>
    <t xml:space="preserve">  Trong ño ù   + Doanh thu thuaàn trao ñoåi saûn phaåm, haøng hoùa</t>
  </si>
  <si>
    <t xml:space="preserve">  28. Giaù voán haøng baùn (MS 11)</t>
  </si>
  <si>
    <t xml:space="preserve">      - Giaù voán cuûa dòch vuï ñaõ cung caáp</t>
  </si>
  <si>
    <t xml:space="preserve">      - Giaù trò coøn laïi, chi phí nhöôïng baùn, thanh lyù BÑS ñtö</t>
  </si>
  <si>
    <t xml:space="preserve">      - Chi phí kinh doanh BÑS ñaàu tö</t>
  </si>
  <si>
    <t xml:space="preserve">      - Hao huït, maát maùt haøng toàn kho</t>
  </si>
  <si>
    <t xml:space="preserve">      - Döï phoøng giaûm giaù haøng toàn kho</t>
  </si>
  <si>
    <t xml:space="preserve">      - Caùc khoaûn chi phí vöôït möùc bình thöôøng</t>
  </si>
  <si>
    <t xml:space="preserve">     29. Doanh thu hoaït ñoäng taøi chính vaø dthu khaùc</t>
  </si>
  <si>
    <t xml:space="preserve">     30. Chi phí taøi chính (maõ soá 22)</t>
  </si>
  <si>
    <t xml:space="preserve">  - Laõi tieàn vay</t>
  </si>
  <si>
    <t xml:space="preserve">  - Loã do thanh lyù caùc khoaûn ñaàu tö ngaén haïn, daøi haïn</t>
  </si>
  <si>
    <t xml:space="preserve">  - Loã baùn ngoaïi teä</t>
  </si>
  <si>
    <t xml:space="preserve">  - Laõi cheânh leäch tyû giaù ñaõ thöïc hieän</t>
  </si>
  <si>
    <t xml:space="preserve">  - Laõi cheânh leäch tyû giaù chöa thöïc hieän</t>
  </si>
  <si>
    <t xml:space="preserve">  - Loã cheânh leäch tyû giaù ñaõ thöïc hieän</t>
  </si>
  <si>
    <t xml:space="preserve">  - Loã cheânh leäch tyû giaù chöa thöïc hieän</t>
  </si>
  <si>
    <t xml:space="preserve">  - Duï phoøng giaûm giaù caùc khoaûn ñaàu tö ngaén haïn, daøi haïn</t>
  </si>
  <si>
    <t xml:space="preserve">  - Chí phí khaùc</t>
  </si>
  <si>
    <t xml:space="preserve">     31. Chi phí thueá thu nhaäp doanh nghieäp hieän haønh (Maõ soá 51)</t>
  </si>
  <si>
    <t xml:space="preserve">  - Chi phí thueá TNDN tính treân TN chòu thueá naêm hieän haønh</t>
  </si>
  <si>
    <t xml:space="preserve">  - Ñieàu chænh chi phí thueá TNDN cuûa caùc naêm tröôùc </t>
  </si>
  <si>
    <t>vaøo chi phí thueá Thu nhaäp hieän haønh naêm nay</t>
  </si>
  <si>
    <t xml:space="preserve">  - Toång chi phí thueá TNDN hieän haønh</t>
  </si>
  <si>
    <t xml:space="preserve">     32. Chi phí thueá TNDN hoaõn laïi (Maõ soá 52)</t>
  </si>
  <si>
    <t>cheânh leäch taïm thôøi phaûi chòu thueá</t>
  </si>
  <si>
    <t xml:space="preserve">  - Chi phí thueá TNDN hoaõn laïi phaùt sinh töø caùc khoaûn</t>
  </si>
  <si>
    <t xml:space="preserve">  - Chi phí thueá TNDN hoaõn laïi phaùt sinh töø vieäc</t>
  </si>
  <si>
    <t>hoaøn nhaäp taøi saûn thueá thu nhaäp hoaõn laïi</t>
  </si>
  <si>
    <t xml:space="preserve">  - Thu nhaäp thueá TNDN hoaõn laïi phaùt sinh töø caùc</t>
  </si>
  <si>
    <t>cheânh leäch taïm thôøi ñöôïc khaáu tröø</t>
  </si>
  <si>
    <t>khoaûn loã tính thueá vaø öu ñaõi thueá chöa söû duïng</t>
  </si>
  <si>
    <t xml:space="preserve">  - Thu nhaäp thueá TNDN hoaõn laïi phaùt sinh töø vieäc</t>
  </si>
  <si>
    <t>hoaøn nhaäp thueá thu nhaäp hoaõn laïi phaûi traû</t>
  </si>
  <si>
    <t xml:space="preserve">  - Toång chi phi' thueá thu nhaäp doanh nghieäp hoaõn laïi</t>
  </si>
  <si>
    <t xml:space="preserve">  - Chieát khaáu thanh toaùn, laõi baùn haøng traû chaäm</t>
  </si>
  <si>
    <t xml:space="preserve">     33. Chi phí saûn xuaát, kinh doanh theo yeáu toá</t>
  </si>
  <si>
    <t>VII. Thoâng tin boå sung cho caùc khoaûn muïc trình baøy trong baùo caùo löu chuyeån tieàn teä  (Ñôn vò tính: ñoàng)</t>
  </si>
  <si>
    <t>do DN naém giöõ nhöng khoâng ñöôïc söû duïng</t>
  </si>
  <si>
    <t xml:space="preserve">    34. Caùc giao dòch khoâng baèng tieàn aûnh höôûng ñeán baùn caùo löu chuyeån tieàn teä vaø caùc khoaûn tieàn </t>
  </si>
  <si>
    <t xml:space="preserve">  - Chuyeån nôï thaønh voán chuû sôû höõu</t>
  </si>
  <si>
    <t xml:space="preserve">   b. Mua vaø thanh lyù coâng ty con hoaëc ñôn vò kinh doanh khaùc trong kyø baùo caùo</t>
  </si>
  <si>
    <t>Quyù 04 naêm 2009</t>
  </si>
  <si>
    <t>4</t>
  </si>
  <si>
    <t>5</t>
  </si>
  <si>
    <t xml:space="preserve">   a. Mua taøi saûn baèng caùch nhaän caùc khoaûn nôï lieân quan tröïc tieáp hoaëc thoâng qua nghieäp vuï cho thueâ taøi chính</t>
  </si>
  <si>
    <t xml:space="preserve">   - Toång giaù trò mua hoaëc thanh lyù</t>
  </si>
  <si>
    <t xml:space="preserve">   - Phaàn giaù trò mua hoaëc thanh lyù ñöôïc thanh toaùn baèng tieàn vaø caùc khoaûn töông ñöông tieàn</t>
  </si>
  <si>
    <t xml:space="preserve">   - Soá tieàn vaø caùc khoaûn töông ñöông tieàn thöïc coù trong coâng ty con hoaëc ñôn vò kinh doanh khaùc ñöôïc mua hoaëc thanh lyù</t>
  </si>
  <si>
    <t xml:space="preserve">   - Phaàn giaù trò taøi saûn (Toång hôïp theo töøng loaïi taøi saûn) vaø nôï phaûi traû khoâng phaûi laø tieàn vaø caùc khoaûn töông ñöông tieàn trong coâng ty con hoaëc ñôn vò kinh doanh khaùc ñöôïc mua hoaëc thanh lyù trong kyø</t>
  </si>
  <si>
    <t xml:space="preserve">  - Thueá TNDN noäp thöøa</t>
  </si>
  <si>
    <t xml:space="preserve">  - Thueá TN caù nhaân noäp thöøa</t>
  </si>
  <si>
    <t xml:space="preserve">  - Chi phí traû tröôùc veà thueâ hoaït ñoäng TSCÑ</t>
  </si>
  <si>
    <t xml:space="preserve">  - Chi phí thaønh laäp doanh nghieäp</t>
  </si>
  <si>
    <t xml:space="preserve">  - Chi phí nghieân cöùu coù giaù trò lôùn</t>
  </si>
  <si>
    <t xml:space="preserve">  - Chi phí cho giai ñoaïn trieån khai khoâng ñuû tieâu chuaån ghi nhaän laø TSCÑ voâ hình</t>
  </si>
  <si>
    <t xml:space="preserve">     15. Vay vaø nôï ngaén haïn</t>
  </si>
  <si>
    <t xml:space="preserve">     18. Caùc khoaûn phaûi traû, phaûi noäp ngaén haïn khaùc</t>
  </si>
  <si>
    <t xml:space="preserve">      - Thueá thu nhaäp hoaõn laïi phaûi traû phaùt sinh</t>
  </si>
  <si>
    <t xml:space="preserve">   b. Trình baøy giaù trò vaø lyù do cuûa caùc khoaûn tieàn vaø töông ñöông tieàn lôùn do DN naém giöõ nhöng khoâng ñöôïc söû duïng do coù söï haïn cheá cuûa phaùp luaät hoaëc caùc raøng buoät khaùc maø DN phaûi thöïc hieän</t>
  </si>
  <si>
    <t xml:space="preserve"> VIII - NHÖÕNG THOÂNG TIN KHAÙC</t>
  </si>
  <si>
    <t>VI- Thoâng tin boå sung cho caùc khoaûn muïc trình baøy trong Baùo caùo keát quaû hoaït ñoäng kinh doanh</t>
  </si>
  <si>
    <t xml:space="preserve">      1. Nhöõng khoaûn nôï tieàm taøng, khoaûn cam keát vaø nhöõng thoâng tin taøi chính khaùc.</t>
  </si>
  <si>
    <t xml:space="preserve">      2. Nhöõng söï kieän phaùt sinh sau kyø keát thuùc kyø keá toaùn naêm:</t>
  </si>
  <si>
    <t xml:space="preserve">      3. Thoâng tin veà caùc beân lieân quan</t>
  </si>
  <si>
    <t xml:space="preserve">      4. Trình baøy taøi saûn, doanh thu, keát quaû kihn doanh theo boä phaän (theo lónh vöïc kinh doanh hoaëc khu vöïc ñòa lyù) theo quy ñònh cuûa Chuaån möïc keá toaùn soá 28 "Baùo caùo boä phaän" (2)</t>
  </si>
  <si>
    <t xml:space="preserve">      5. Thoâng ti so saùnh (nhöõng thay ñoåi veà thoâng tin trong baùo caùo taøi chính cuûa caùc nieân ñoä keá toaùn tröôùc</t>
  </si>
  <si>
    <t xml:space="preserve">      6. Thoâng tin veà hoaït ñoäng lieân tuïc</t>
  </si>
  <si>
    <t xml:space="preserve">      3. Nhöõng thoâng tin khaùc (3)</t>
  </si>
  <si>
    <t xml:space="preserve">  - Nhaø vaø quyeàn söû duïng ñaát</t>
  </si>
  <si>
    <t xml:space="preserve">  - Vay ngaén haïn</t>
  </si>
  <si>
    <t xml:space="preserve">  - Thueá GTGT</t>
  </si>
  <si>
    <t xml:space="preserve">  - Thueá Tieâu thuï ñaëc bieät</t>
  </si>
  <si>
    <t xml:space="preserve">  - Thueá xuaát, nhaäp khaåu</t>
  </si>
  <si>
    <t xml:space="preserve">  - Thueá TNDN</t>
  </si>
  <si>
    <t xml:space="preserve">  - Thueá taøi Nguyeân</t>
  </si>
  <si>
    <t xml:space="preserve">  - Caùc loaïi Thueá khaùc</t>
  </si>
  <si>
    <t xml:space="preserve">  - Taøi saûn thöøa chôø xöû lyù</t>
  </si>
  <si>
    <t xml:space="preserve">  - Baûo hieåm y teá</t>
  </si>
  <si>
    <t xml:space="preserve">  - Baûo hieåm xaõ hoäi</t>
  </si>
  <si>
    <t xml:space="preserve">  - Kinh phí coâng ñoaøn</t>
  </si>
  <si>
    <t xml:space="preserve">  - Caùc khoaûn phaûi traû, phaûi noäp khaùc</t>
  </si>
  <si>
    <t xml:space="preserve">  - Vay daøi haïn noäi boä</t>
  </si>
  <si>
    <t xml:space="preserve">  - Phaûi traû daøi haïn noäi boä khaùc                  </t>
  </si>
  <si>
    <t xml:space="preserve">  - Vay ngaân haøng</t>
  </si>
  <si>
    <t xml:space="preserve">  - Vay ñoái töôïng khaùc</t>
  </si>
  <si>
    <t xml:space="preserve">  - Thueâ taøi chính</t>
  </si>
  <si>
    <t xml:space="preserve">  - Traùi phieáu phaùt haønh</t>
  </si>
  <si>
    <t xml:space="preserve">  - Nôï daøi haïn khaùc</t>
  </si>
  <si>
    <t xml:space="preserve">  - Taêng voán trong naêm tröôøc</t>
  </si>
  <si>
    <t xml:space="preserve">  - Voán ñaàu tö cuûa Nhaø nöôùc</t>
  </si>
  <si>
    <t xml:space="preserve">  - Voán goùp (coå ñoâng, thaønh vieân...)</t>
  </si>
  <si>
    <t xml:space="preserve">  - Thaëng dö voán coå phaàn</t>
  </si>
  <si>
    <t xml:space="preserve">  - coå phieáu ngaân quyõ</t>
  </si>
  <si>
    <t xml:space="preserve">  - Voán ñaàu tö cuûa chuû sôû höõu</t>
  </si>
  <si>
    <t xml:space="preserve">   - Coå töùc, lôïi nhuaän ñaõ chia</t>
  </si>
  <si>
    <t xml:space="preserve">  - Coå töùc cuûa coå phieáu öu ñaõi luõy keá chöa ñöôïc ghi nhaän:.......</t>
  </si>
  <si>
    <t xml:space="preserve">  - Soá löôïng coå phieáu ñöôïc pheùp phaùt haønh</t>
  </si>
  <si>
    <t xml:space="preserve">  - Soá löôïng coå phieáu ñöôïc mua laïi</t>
  </si>
  <si>
    <t xml:space="preserve">  - Soá löôïng coå phieáu ñang löu haønh</t>
  </si>
  <si>
    <t xml:space="preserve">  - Nguoàn kinh phí ñöôïc caáp trong naêm</t>
  </si>
  <si>
    <t xml:space="preserve">  - Chi söï nghieäp</t>
  </si>
  <si>
    <t xml:space="preserve">  - TSCÑ thueâ ngoaøi</t>
  </si>
  <si>
    <t xml:space="preserve">  - Taøi saûn khaùc thueâ ngoaøi</t>
  </si>
  <si>
    <t xml:space="preserve">  - Ñeán 1 naêm</t>
  </si>
  <si>
    <t xml:space="preserve">  - Treân 1-5 naêm</t>
  </si>
  <si>
    <t xml:space="preserve">  - Treân 5 naêm</t>
  </si>
  <si>
    <t xml:space="preserve">  - Laõi tieàn göûi, tieàn cho vay</t>
  </si>
  <si>
    <t xml:space="preserve">  - Coå töùc, lôïi nhuaän ñöôïc chia</t>
  </si>
  <si>
    <t xml:space="preserve">  - Laõi baùn ngoaïi teä</t>
  </si>
  <si>
    <t xml:space="preserve">  - Laõi baùn haøng traû chaäm</t>
  </si>
  <si>
    <t xml:space="preserve">  - Mua doanh nghieäp thoâng qua phaùt haønh coå phieáu</t>
  </si>
  <si>
    <t>…….</t>
  </si>
  <si>
    <t>Giaûm trong naêm</t>
  </si>
  <si>
    <t>Soá cuoái naêm</t>
  </si>
  <si>
    <t>Taêng trong naêm</t>
  </si>
  <si>
    <t>Soá ñaàu naêm</t>
  </si>
  <si>
    <t xml:space="preserve">         Keá toaùn tröôûng</t>
  </si>
  <si>
    <t>Thieát bò duïng
 cuï quaûn lyù</t>
  </si>
  <si>
    <t xml:space="preserve">Maùy moùc 
thieát bò
</t>
  </si>
  <si>
    <t xml:space="preserve">TSCÑ khaùc
</t>
  </si>
  <si>
    <t>Phöông tieän 
vaän taûi 
truyeàn daãn</t>
  </si>
  <si>
    <t>Thieát bò 
duïng cuï
 quaûn lyù</t>
  </si>
  <si>
    <t xml:space="preserve">Quyõ ñaàu tö 
phaùt trieån
</t>
  </si>
  <si>
    <t>Quyõ döï 
phoøng taøi
 chính</t>
  </si>
  <si>
    <t>Quyõ khaùc 
thuoäc voán 
chuû sôû höõu</t>
  </si>
  <si>
    <t>Ñòa chæ: 1B Hoaøng Dieäu, Q.4, TP.HCM</t>
  </si>
  <si>
    <t>(Ban haønh thao QÑ soá 15/2006/QÑ-BTC</t>
  </si>
  <si>
    <t>ngaøy 20/03/2006 cuûa Boä tröôûng BTC)</t>
  </si>
  <si>
    <t xml:space="preserve">      4. Ñaëc ñieåm hoaït ñoäng cuûa doanh nghieäp trong naêm taøi chính coù aûnh höôûng ñeán baùo caùo taøi chính</t>
  </si>
  <si>
    <t xml:space="preserve"> II - KYØ KEÁ TOAÙN, ÑÔN VÒ TIEÀN TEÄ SÖÛ DUÏNG TRONG KEÁ TOAÙN</t>
  </si>
  <si>
    <t xml:space="preserve">      1. Kyøä keá toaùn naêm (baét ñaàu töø ngaøy 01 thaùng 01 keát thuùc vaøo ngaøy 31 thaùng 12).</t>
  </si>
  <si>
    <t>III - CHUAÅN MÖÏC VAØ CHEÁ ÑOÄ KEÁ TOAÙN AÙP DUÏNG</t>
  </si>
  <si>
    <t xml:space="preserve">      3. Hình thöùc keá toaùn aùp duïng: Nhaät kyù chung</t>
  </si>
  <si>
    <t xml:space="preserve">      2. Tuyeân boá veà vieäc tuaân thuû Chuaån möïc keá toaùn vaø Cheá ñoä keá toaùn</t>
  </si>
  <si>
    <t>IV - CAÙC CHÍNH SAÙCH KEÁ TOAÙN AÙP DUÏNG</t>
  </si>
  <si>
    <t xml:space="preserve">      1. Nguyeân taéc xaùc ñònh caùc khoaûn tieàn vaø caùc khoaûn töông ñöông tieàn</t>
  </si>
  <si>
    <t xml:space="preserve">          Phöông phaùp chuyeån ñoåi caùc ñoàng tieàn khaùc ra ñoàng tieàn söû duïng trong keá toaùn</t>
  </si>
  <si>
    <t xml:space="preserve">      2. Nguyeân taéc ghi nhaän  haøng toàn kho:</t>
  </si>
  <si>
    <t>Quyù 04 Naêm 2009</t>
  </si>
  <si>
    <t>Taïi ngaøy 31 thaùng 12 naêm 2009</t>
  </si>
  <si>
    <t xml:space="preserve">   - Caùc khoaûn töông ñöông tieàn</t>
  </si>
  <si>
    <t xml:space="preserve">         * Giaù trò hoaøn nhaäp döï phoøng giaûm giaù haøng toàn kho trong naêm:</t>
  </si>
  <si>
    <t>ñoàng</t>
  </si>
  <si>
    <t>Voán khaùc cuûa Chuû sôû höõu</t>
  </si>
  <si>
    <t>Laäp, ngaøy 10 thaùng 02 naêm 2010</t>
  </si>
  <si>
    <t>Quyù 4 naêm 2009</t>
  </si>
  <si>
    <t xml:space="preserve">      3. Nguyeân taéc ghi nhaän vaø khaáu hao TSCÑ vaø baát ñoäng saûn ñaàu tö</t>
  </si>
  <si>
    <t xml:space="preserve">      4. Nguyeân taéc ghi nhaän vaø baát ñoäng saûn ñaàu tö</t>
  </si>
  <si>
    <t xml:space="preserve">         - Nguyeân taéc ghi nhaän baát ñoäng saûn ñaàu tö</t>
  </si>
  <si>
    <t xml:space="preserve">         - Phöông phaùp khaáu hao baát ñoäng saûn ñaàu tö</t>
  </si>
  <si>
    <t xml:space="preserve">         - Nguyeân taéc ghi nhaän TSCÑ (höõu hình, voâ hình, thueâ taøi chính): Theo giaù thöïc teá</t>
  </si>
  <si>
    <t xml:space="preserve">         - Phöông phaùp khaáu hao TSCÑ (höõu hình, voâ hình, thueâ taøi chính): Aùp duïng phöông phaùp khaáu hao theo ñöôøng thaúng</t>
  </si>
  <si>
    <t xml:space="preserve">      5. Nguyeân taéc ghi nhaän caùc khoaûn ñaàu tö taøi chính:</t>
  </si>
  <si>
    <t xml:space="preserve">  - Phaûi thu veà coå töùc lôïi nhuaän ñöôïc chia</t>
  </si>
  <si>
    <t xml:space="preserve">  - Phaûi thu ngöôøi lao ñoäng</t>
  </si>
  <si>
    <t xml:space="preserve">  - Phaûi thu khaùc</t>
  </si>
  <si>
    <t>BAÛNG CAÂN ÑOÁI KEÁ TOAÙN GIÖÕA NIEÂN ÑOÄ</t>
  </si>
  <si>
    <t>(Daïng ñaày ñuû)</t>
  </si>
  <si>
    <t>TAØI SAÛN</t>
  </si>
  <si>
    <t>Soá cuoái quyù</t>
  </si>
  <si>
    <t xml:space="preserve">1.Taøi saûn thueâ ngoaøi                                                            </t>
  </si>
  <si>
    <t xml:space="preserve">2.Vaät tö , haøng hoùa nhaän giöõ hoä, nhaän gia coâng                                  </t>
  </si>
  <si>
    <t xml:space="preserve">3.Haøng hoùa nhaän baùn hoä, nhaän kyù göûi, kyù cöôïc                                    </t>
  </si>
  <si>
    <t xml:space="preserve">4.Nôï khoù ñoøi ñaõ xöû lyù                                                           </t>
  </si>
  <si>
    <t xml:space="preserve">5.Ngoaïi teä USD                                                                  </t>
  </si>
  <si>
    <t>Keá toùan tröôûng</t>
  </si>
  <si>
    <t>Toång Giaùm Ñoác</t>
  </si>
  <si>
    <t>(Kyù, Hoï teân)</t>
  </si>
  <si>
    <t>BAÙO CAÙO KEÁT QUÛA HOAÏT ÑOÄNG KINH DOANH GIÖÕA NIEÂN ÑOÄ</t>
  </si>
  <si>
    <t>Luõy keá töø ñaàu naêm ñeán cuoái quyù naøy</t>
  </si>
  <si>
    <t>Naêm tröùôc</t>
  </si>
  <si>
    <t>BAÙO CAÙO LÖU CHUYEÅN TIEÀN TEÄ GIÖÕA NIEÂN ÑOÄ</t>
  </si>
  <si>
    <t>BAÛN THUYEÁT MINH BAÙO CAÙO TAØI CHÍNH CHOÏN LOÏC</t>
  </si>
  <si>
    <t xml:space="preserve">          - Caùc khoaûn ñaâu tö vaøo coâng ty con, coâng ty lieân keát, voán goùp vaøo cô sôû kinh doanh ñoàng kieåm soaùt</t>
  </si>
  <si>
    <t xml:space="preserve">          - Caùc khoaûn ñaàu tö chöùng khoaùn ngaén haïn</t>
  </si>
  <si>
    <t xml:space="preserve">          - Caùc khoaûn ñaàu tö ngaén haïn, daøi haïn khaùc</t>
  </si>
  <si>
    <t xml:space="preserve">          - Phöông phaùp trích laäp döï phoøng giaûm giaù ñaàu tö ngaén haïn, daøi haïn</t>
  </si>
  <si>
    <t xml:space="preserve">      6. Nguyeân taéc ghi nhaän vaø voán hoùa caùc khoaûn chi phí ñi vay</t>
  </si>
  <si>
    <t xml:space="preserve">          - Nguyeân taéc ghi nhaän chi phí ñi vay</t>
  </si>
  <si>
    <t xml:space="preserve">          - Tæ leä voán hoùa ñöôïc söû duïng ñeå xaùc ñònh chi ph1i ñi vay ñöôïc voán hoùa trong kyø</t>
  </si>
  <si>
    <t xml:space="preserve">      7. Nguyeân taéc ghi nhaän vaø voán hoùa caùc khoaûn chi phí khaùc</t>
  </si>
  <si>
    <t xml:space="preserve">          - Chi phí traû tröôùc</t>
  </si>
  <si>
    <t xml:space="preserve">          - Chi phí khaùc</t>
  </si>
  <si>
    <t xml:space="preserve">          - Phöông phaùp phaân boå chi phí traû tröôùc</t>
  </si>
  <si>
    <t xml:space="preserve">          - Phöông phaùp vaø thôøi gian phaân boå lôïi theá thöông maïi</t>
  </si>
  <si>
    <t xml:space="preserve">      8. Nguyeân taéc ghi nhaän chi phí phaûi traû</t>
  </si>
  <si>
    <t xml:space="preserve">      9. Nguyeân taéc vaø phöông phaùp ghi nhaän caùc khoaûn döï phoøng phaûi traû</t>
  </si>
  <si>
    <t xml:space="preserve">      10. Nguyeân taéc ghi nhaän voán chuû sôû höõu</t>
  </si>
  <si>
    <t xml:space="preserve">         - Nguyeân taéc ghi nhaän voán ñaàu tö cuûa chuû sôû höõu, thaëng dö voán coå phaàn, voán khaùc cuûa chuû sôû höõu</t>
  </si>
  <si>
    <t xml:space="preserve">         - Nguyeân taéc ghi nhaän cheânh leäch ñaùnh giaù laïi taøi saûn</t>
  </si>
  <si>
    <t xml:space="preserve">         - Nguyeân taéc ghi nhaän cheânh leäch giaù</t>
  </si>
  <si>
    <t xml:space="preserve">         - Nguyeân taéc ghi nhaän lôïi nhuaän chöa phaân phoái</t>
  </si>
  <si>
    <t xml:space="preserve">      11. Nguyeân taéc vaø phöông phaùp ghi nhaän doanh thu</t>
  </si>
  <si>
    <t xml:space="preserve">         - Doanh thu baùn haøng</t>
  </si>
  <si>
    <t xml:space="preserve">         - Doanh thu cung caáp dòch vuï</t>
  </si>
  <si>
    <t xml:space="preserve">         - Doanh thu hoaït ñoäng taøi chính</t>
  </si>
  <si>
    <t xml:space="preserve">         - Doanh thu hôïp ñoàng xaây döïng</t>
  </si>
  <si>
    <t xml:space="preserve">    12. Nguyeân taéc vaø phöông phaùp ghi nhaän chi phí taøi chính</t>
  </si>
  <si>
    <t xml:space="preserve">    13. Nguyeân taéc vaø phöông phaùp ghi nhaän chi phí thueá TNDN hieän haønh, chi phí thueá thu nhaäp doanh nghieäp hoaõn laïi</t>
  </si>
  <si>
    <t xml:space="preserve">    14. Caùc nghieäp vuï döï phoøng ruûi ro hoái ñoaùi</t>
  </si>
  <si>
    <t xml:space="preserve">    15. Caùc nguyeân taéc vaø phöông phaùp keá toaùn khaùc</t>
  </si>
  <si>
    <t xml:space="preserve">VI- THOÂNG TIN BOÅ SUNG CHO CAÙC KHOAÛN MUÏC TRÌNH BAØY TRONG BAÛNG CAÂN ÑOÁI KEÁ TOAÙN </t>
  </si>
  <si>
    <t xml:space="preserve">      01. Tieàn vaø caùc khoaûn töông ñöông tieàn</t>
  </si>
  <si>
    <t xml:space="preserve">      02. Caùc khoaûn ñaàu tö taøi chính ngaén haïn</t>
  </si>
  <si>
    <t xml:space="preserve">   - Chöùng khoaùn ñaàu tö ngaén haïn</t>
  </si>
  <si>
    <t xml:space="preserve">   - Ñaàu tö ngaén haïn khaùc</t>
  </si>
  <si>
    <t xml:space="preserve">   - Döï phoøng giaûm giaù ñaàu tö ngaén haïn</t>
  </si>
  <si>
    <t xml:space="preserve">      03. Caùc khoaûn phaûi thu ngaén haïn khaùc</t>
  </si>
  <si>
    <t xml:space="preserve">  - Phaûi thu veà coå phaàn hoùa</t>
  </si>
  <si>
    <t xml:space="preserve">      04. Haøng toàn kho</t>
  </si>
  <si>
    <t xml:space="preserve">  - Haøng hoùa kho baûo thueá</t>
  </si>
  <si>
    <t xml:space="preserve">  - Haøng hoùa baát ñoäng saûn</t>
  </si>
  <si>
    <t xml:space="preserve">      05. Thueá vaø caùc khoaûn phaûi thu nhaø nöôùc</t>
  </si>
  <si>
    <t xml:space="preserve">  - Caùc khoaûn khaùc phaûi thu nhaø nöôùc</t>
  </si>
  <si>
    <t xml:space="preserve">      06. Phaûi thu daøi haïn noäi boä</t>
  </si>
  <si>
    <t xml:space="preserve">  - Cho vay daøi haïn noäi boä</t>
  </si>
  <si>
    <t>Lôïi nhuaän sau thueá 
chöa phaân phoái</t>
  </si>
  <si>
    <t xml:space="preserve">Thaëng dö 
voán coå phaàn
</t>
  </si>
  <si>
    <t xml:space="preserve">Cheânh leäch 
tyû giaù 
hoái ñoaùi
</t>
  </si>
  <si>
    <t xml:space="preserve">Cheânh leäch
 ñaùnh giaù laïi taøi saûn
</t>
  </si>
  <si>
    <t>Toång khoaûn
 T.toaùn tieàn
 thueâ taøi chính</t>
  </si>
  <si>
    <t xml:space="preserve">Traû nôï
 goác
</t>
  </si>
  <si>
    <t xml:space="preserve">Traû nôï 
goác
</t>
  </si>
  <si>
    <t>Maãu soá B 09 – DN</t>
  </si>
  <si>
    <t>Naêm tröôùc</t>
  </si>
  <si>
    <t xml:space="preserve">   - Tieàn maët</t>
  </si>
  <si>
    <t xml:space="preserve">   - Tieàn göûi ngaân haøng</t>
  </si>
  <si>
    <t xml:space="preserve">   - Tieàn ñang chuyeån</t>
  </si>
  <si>
    <t xml:space="preserve">                                        Coäng</t>
  </si>
  <si>
    <t>Naêm nay</t>
  </si>
  <si>
    <t>Coäng</t>
  </si>
  <si>
    <t xml:space="preserve"> Coäng giaù goác haøng toàn kho</t>
  </si>
  <si>
    <t xml:space="preserve">                                             Coäng</t>
  </si>
  <si>
    <t>Nguyeân giaù TSCÑ höõu hình</t>
  </si>
  <si>
    <t>Soá dö ñaàu naêm</t>
  </si>
  <si>
    <t>Soá dö cuoái naêm</t>
  </si>
  <si>
    <t>Giaù trò hao moøn luõy keá</t>
  </si>
  <si>
    <t>Giaù trò coøn laïi cuûa TSCÑ HH</t>
  </si>
  <si>
    <t>Nguyeân giaù TSCÑ thueâ TC</t>
  </si>
  <si>
    <t>Giaù trò coøn laïi cuûa TSCÑ thueâ TC</t>
  </si>
  <si>
    <t>Nguyeân giaù TSCÑ voâ hình</t>
  </si>
  <si>
    <t>Giaù trò coøn laïi cuûa TSCÑVH</t>
  </si>
  <si>
    <t xml:space="preserve">   </t>
  </si>
  <si>
    <t xml:space="preserve">        “ TSCÑ voâ hình”</t>
  </si>
  <si>
    <t>Trong ñoù: Nhöõng coâng trình lôùn:</t>
  </si>
  <si>
    <t>Nguyeân giaù baát ñoäng saûn ñaàu tö</t>
  </si>
  <si>
    <t xml:space="preserve">  Giaù trò hao moøn luõy keá</t>
  </si>
  <si>
    <t>Giaù trò coøn laïi BÑS ñaàu tö</t>
  </si>
  <si>
    <t xml:space="preserve"> Coäng</t>
  </si>
  <si>
    <t xml:space="preserve">                                           Coäng</t>
  </si>
  <si>
    <t>Traû tieàn 
laõi thueâ</t>
  </si>
  <si>
    <t>Döôùi 1 naêm</t>
  </si>
  <si>
    <t>Töø 1-5 naêm</t>
  </si>
  <si>
    <t>Treân 5 naêm</t>
  </si>
  <si>
    <t>A</t>
  </si>
  <si>
    <t>Soá dö ñaàu naêm tröôùc</t>
  </si>
  <si>
    <t>(...)</t>
  </si>
  <si>
    <t xml:space="preserve">    Naêm tröôùc</t>
  </si>
  <si>
    <t xml:space="preserve"> </t>
  </si>
  <si>
    <t>Ngöôøi laäp bieåu</t>
  </si>
  <si>
    <t xml:space="preserve">  (Kyù, hoï teân)</t>
  </si>
  <si>
    <t>(Kyù, hoï teân, ñoùng daáu)</t>
  </si>
  <si>
    <t xml:space="preserve">     16. Thueá vaø caùc khoaûn phaûi noäp nhaø nöôùc</t>
  </si>
  <si>
    <t xml:space="preserve">     17. Chi phí phaûi traû </t>
  </si>
  <si>
    <t xml:space="preserve">     19. Phaûi traû daøi haïn noäi boä</t>
  </si>
  <si>
    <t xml:space="preserve">     20. Caùc khoaûn vay vaø nôï daøi haïn</t>
  </si>
  <si>
    <t xml:space="preserve">     23.1. Giaù trò taøi saûn thueâ ngoaøi</t>
  </si>
  <si>
    <t xml:space="preserve">     23.2. Toång soá tieàn thueâ toái thieåu trong töông lai cuûa Hôïp ñoàng thueâ hoaït ñoäng TSCÑ khoâng huûy ngang theo caùc thôøi haïn</t>
  </si>
  <si>
    <t>Chæ tieâu</t>
  </si>
  <si>
    <t xml:space="preserve">  - Chi phí tö vaán thieát keá Thuû Ñöùc</t>
  </si>
  <si>
    <t xml:space="preserve">  - Chi phí CCDC xuaát duøng coù giaù trò lôùn, sc taøi saûn, lôïi theá kd,…</t>
  </si>
  <si>
    <t>coäng</t>
  </si>
  <si>
    <t xml:space="preserve">  - Chi phí trích tröôùc phí kieåm toaùn</t>
  </si>
  <si>
    <t xml:space="preserve">  - Trích tröôùc chi phí kinh doanh</t>
  </si>
  <si>
    <t xml:space="preserve">                  * Meänh giaù coå phieáu : 10.000 Đ</t>
  </si>
  <si>
    <t xml:space="preserve">         - Chi phí nguyeân lieäu, vaät lieäu</t>
  </si>
  <si>
    <t xml:space="preserve">         - Chi phí nhaân coâng</t>
  </si>
  <si>
    <t xml:space="preserve">         - Chi phí khaâu hao taøi saûn coá ñònh</t>
  </si>
  <si>
    <t xml:space="preserve">         - Chi phí dòch vuï mua ngoaøi</t>
  </si>
  <si>
    <t xml:space="preserve">         - Chi phí khaùc baèng tieàn</t>
  </si>
  <si>
    <t>COÂNG TY COÅ PHAÀN KHO VAÄN MIEÀN NAM</t>
  </si>
  <si>
    <t>Maãu soá B01-DN</t>
  </si>
  <si>
    <t>1 B HOAØNG DIEÄU, P.13, Q.4 TP.HCM</t>
  </si>
  <si>
    <t>(Ban haønh theo QÑ soá 15/2006/QÑ-BTC</t>
  </si>
  <si>
    <t>Maõ 
soá</t>
  </si>
  <si>
    <t>Thuyeát
minh</t>
  </si>
  <si>
    <t xml:space="preserve">A -TAØI SAÛN NGAÉN HAÏN (100=110+120+130+140+150)                                   </t>
  </si>
  <si>
    <t xml:space="preserve">    </t>
  </si>
  <si>
    <t xml:space="preserve">I. Tieàn vaø caùc khoaûn töông ñöông tieàn                                           </t>
  </si>
  <si>
    <t xml:space="preserve">  1.Tieàn                                                                        </t>
  </si>
  <si>
    <t>V.01</t>
  </si>
  <si>
    <t xml:space="preserve">  2. Caùc khoaûn töông ñöông tieàn                                                 </t>
  </si>
  <si>
    <t xml:space="preserve">II. Caùc khoaûn ñaàu tö taøi chính ngaén haïn                                         </t>
  </si>
  <si>
    <t>V.02</t>
  </si>
  <si>
    <t xml:space="preserve">  1. Ñaàu tö ngaén haïn                                                            </t>
  </si>
  <si>
    <t xml:space="preserve">  2. Döï phoøng giaûm giaù chöùng khoaùn ñaàu tö ngaén haïn (*)                          </t>
  </si>
  <si>
    <t xml:space="preserve">III. Caùc khoaûn phaûi thu ngaén haïn                                                </t>
  </si>
  <si>
    <t xml:space="preserve">  1. Phaûi thu khaùch haøng                                                        </t>
  </si>
  <si>
    <t xml:space="preserve">  2. Traû tröôùc cho ngöôøi baùn                                                    </t>
  </si>
  <si>
    <t xml:space="preserve">  3. Phaûi thu noäi boä ngaén haïn                                                   </t>
  </si>
  <si>
    <t xml:space="preserve">  4. Phaûi thu theo tieán ñoä keá hoaïch hôïp ñoàng xaây döïng                           </t>
  </si>
  <si>
    <t xml:space="preserve">  5. Caùc khoaûn phaûi thu khaùc                                                    </t>
  </si>
  <si>
    <t>V.03</t>
  </si>
  <si>
    <t xml:space="preserve">  6. Döï phoøng phaûi thu ngaén haïn khoù ñoøi (*)                                     </t>
  </si>
  <si>
    <t xml:space="preserve">IV. Haøng toàn kho                                                                </t>
  </si>
  <si>
    <t>V.04</t>
  </si>
  <si>
    <t xml:space="preserve">  1. Haøng toàn kho                                                               </t>
  </si>
  <si>
    <t xml:space="preserve">  2. Döï phoøng giaûm giaù haøng toàn kho (*)                                         </t>
  </si>
  <si>
    <t xml:space="preserve">V. Taøi saûn ngaén haïn khaùc                                                        </t>
  </si>
  <si>
    <t xml:space="preserve">  1. Chi phí traû tröôùc ngaén haïn                                                 </t>
  </si>
  <si>
    <t xml:space="preserve">  2. Thueá GTGT ñöôïc khaáu tröø                                                    </t>
  </si>
  <si>
    <t xml:space="preserve">  3. Thueá vaø caùc khoaûn khaùc phaûi thu nhaø nöôùc                                   </t>
  </si>
  <si>
    <t>V.05</t>
  </si>
  <si>
    <t xml:space="preserve">  4. Taøi saûn ngaén haïn khaùc                                                      </t>
  </si>
  <si>
    <t xml:space="preserve">B - TAØI SAÛN DAØI HAÏN (200=210+220+240+250+260)                                   </t>
  </si>
  <si>
    <t xml:space="preserve">I- Caùc khoaûn phaûi thu daøi haïn                                                   </t>
  </si>
  <si>
    <t xml:space="preserve">  1. Phaûi thu daøi haïn cuûa khaùch haøng                                            </t>
  </si>
  <si>
    <t xml:space="preserve">  2. Voán kinh doanh ôû ñôn vò tröïc thuoäc                                         </t>
  </si>
  <si>
    <t xml:space="preserve">  3. Phaûi thu daøi haïn noäi boä                                                    </t>
  </si>
  <si>
    <t>V.06</t>
  </si>
  <si>
    <t xml:space="preserve">  4. Phaûi thu daøi haïn khaùc                                                      </t>
  </si>
  <si>
    <t>V.07</t>
  </si>
  <si>
    <t xml:space="preserve">  5. Döï phoøng phaûi thu daøi haïn khoù ñoøi (*)                                      </t>
  </si>
  <si>
    <t xml:space="preserve">II. Taøi saûn coá ñònh                                                             </t>
  </si>
  <si>
    <t xml:space="preserve">  1. Taøi saûn coá ñònh höõu hình                                                   </t>
  </si>
  <si>
    <t>V.08</t>
  </si>
  <si>
    <t xml:space="preserve">      - Nguyeân giaù                                                              </t>
  </si>
  <si>
    <t xml:space="preserve">      - Giaù trò hao moøn luyõ keá (*)                                              </t>
  </si>
  <si>
    <t xml:space="preserve">  2. Taøi saûn coá ñònh thueâ taøi chính                                             </t>
  </si>
  <si>
    <t>V.09</t>
  </si>
  <si>
    <t xml:space="preserve">  3. Taøi saûn coá ñònh voâ hình                                                    </t>
  </si>
  <si>
    <t>V.10</t>
  </si>
  <si>
    <t xml:space="preserve">  4. Chi phí xaây döïng cô baûn dôû dang                                            </t>
  </si>
  <si>
    <t>V.11</t>
  </si>
  <si>
    <t xml:space="preserve">III. Baát ñoäng saûn ñaàu tö                                                        </t>
  </si>
  <si>
    <t>V.12</t>
  </si>
  <si>
    <t xml:space="preserve">IV. Caùc khoaûn ñaàu tö taøi chính daøi haïn                                          </t>
  </si>
  <si>
    <t xml:space="preserve">  1. Ñaàu tö vaøo coâng ty con                                                     </t>
  </si>
  <si>
    <t xml:space="preserve">  2. Ñaàu tö vaøo coâng ty lieân keát lieân doanh                                     </t>
  </si>
  <si>
    <t xml:space="preserve">  3. Ñaàu tö daøi haïn khaùc                                                        </t>
  </si>
  <si>
    <t>V.13</t>
  </si>
  <si>
    <t xml:space="preserve">  4. Döï phoøng giaûm giaù ñaàu tö taøi chính daøi haïn (*)                             </t>
  </si>
  <si>
    <t xml:space="preserve">V. Taøi saûn daøi haïn khaùc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</si>
</sst>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_(* #,##0.0_);_(* \(#,##0.0\);_(* &quot;-&quot;??_);_(@_)"/>
    <numFmt numFmtId="166" formatCode="_(* #,##0_);_(* \(#,##0\);_(* &quot;-&quot;??_);_(@_)"/>
    <numFmt numFmtId="167" formatCode="dd/mm/yy"/>
  </numFmts>
  <fonts count="52">
    <font>
      <sz val="10"/>
      <name val="Arial"/>
      <family val="0"/>
    </font>
    <font>
      <u val="single"/>
      <sz val="10"/>
      <color indexed="12"/>
      <name val="Arial"/>
      <family val="0"/>
    </font>
    <font>
      <u val="single"/>
      <sz val="10"/>
      <color indexed="36"/>
      <name val="Arial"/>
      <family val="0"/>
    </font>
    <font>
      <sz val="10"/>
      <name val="VNI-Helve-Condense"/>
      <family val="0"/>
    </font>
    <font>
      <b/>
      <sz val="10"/>
      <name val="VNI-Helve-Condense"/>
      <family val="0"/>
    </font>
    <font>
      <sz val="10"/>
      <name val="VNI-Times"/>
      <family val="0"/>
    </font>
    <font>
      <sz val="12"/>
      <name val="VNI-Times"/>
      <family val="0"/>
    </font>
    <font>
      <sz val="8"/>
      <name val="Tahoma"/>
      <family val="0"/>
    </font>
    <font>
      <b/>
      <sz val="8"/>
      <name val="Tahoma"/>
      <family val="0"/>
    </font>
    <font>
      <sz val="13"/>
      <name val="VNI-Times"/>
      <family val="0"/>
    </font>
    <font>
      <sz val="14"/>
      <name val="VNI-Times"/>
      <family val="0"/>
    </font>
    <font>
      <sz val="11"/>
      <name val="VNI-Times"/>
      <family val="0"/>
    </font>
    <font>
      <b/>
      <sz val="11"/>
      <name val="VNI-Times"/>
      <family val="0"/>
    </font>
    <font>
      <b/>
      <sz val="12"/>
      <name val="VNI-Times"/>
      <family val="0"/>
    </font>
    <font>
      <b/>
      <i/>
      <sz val="13"/>
      <name val="VNI-Times"/>
      <family val="0"/>
    </font>
    <font>
      <i/>
      <sz val="12"/>
      <name val="VNI-Times"/>
      <family val="0"/>
    </font>
    <font>
      <b/>
      <sz val="10"/>
      <name val="VNI-Time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name val="VNI-Times"/>
      <family val="0"/>
    </font>
    <font>
      <i/>
      <sz val="13"/>
      <name val="VNI-Times"/>
      <family val="0"/>
    </font>
    <font>
      <b/>
      <sz val="14"/>
      <name val="VNI-Times"/>
      <family val="0"/>
    </font>
    <font>
      <b/>
      <i/>
      <sz val="12"/>
      <name val="VNI-Times"/>
      <family val="0"/>
    </font>
    <font>
      <sz val="8"/>
      <name val="VNI-Times"/>
      <family val="0"/>
    </font>
    <font>
      <sz val="8"/>
      <color indexed="10"/>
      <name val="VNI-Times"/>
      <family val="0"/>
    </font>
    <font>
      <b/>
      <sz val="8"/>
      <name val="VNI-Times"/>
      <family val="0"/>
    </font>
    <font>
      <b/>
      <i/>
      <sz val="8"/>
      <name val="VNI-Times"/>
      <family val="0"/>
    </font>
    <font>
      <b/>
      <sz val="8"/>
      <color indexed="9"/>
      <name val="VNI-Times"/>
      <family val="0"/>
    </font>
    <font>
      <b/>
      <sz val="8"/>
      <color indexed="8"/>
      <name val="VNI-Times"/>
      <family val="0"/>
    </font>
    <font>
      <sz val="8"/>
      <color indexed="8"/>
      <name val="VNI-Times"/>
      <family val="0"/>
    </font>
    <font>
      <b/>
      <sz val="8"/>
      <name val="VNI-Helve-Condense"/>
      <family val="0"/>
    </font>
    <font>
      <sz val="7"/>
      <name val="VNI-Times"/>
      <family val="0"/>
    </font>
    <font>
      <sz val="7"/>
      <color indexed="10"/>
      <name val="VNI-Times"/>
      <family val="0"/>
    </font>
    <font>
      <sz val="6"/>
      <name val="VNI-Times"/>
      <family val="0"/>
    </font>
    <font>
      <sz val="6"/>
      <color indexed="10"/>
      <name val="VNI-Times"/>
      <family val="0"/>
    </font>
    <font>
      <i/>
      <sz val="11"/>
      <name val="VNI-Times"/>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hair"/>
    </border>
    <border>
      <left style="thin"/>
      <right style="thin"/>
      <top>
        <color indexed="63"/>
      </top>
      <bottom>
        <color indexed="63"/>
      </bottom>
    </border>
    <border>
      <left style="thin"/>
      <right style="thin"/>
      <top style="hair"/>
      <bottom style="thin"/>
    </border>
    <border>
      <left style="thin"/>
      <right style="thin"/>
      <top style="hair"/>
      <bottom style="hair"/>
    </border>
    <border>
      <left style="thin"/>
      <right style="thin"/>
      <top style="hair"/>
      <bottom>
        <color indexed="63"/>
      </bottom>
    </border>
    <border>
      <left style="thin"/>
      <right style="thin"/>
      <top style="thin"/>
      <bottom>
        <color indexed="63"/>
      </bottom>
    </border>
    <border>
      <left style="thin"/>
      <right style="thin"/>
      <top>
        <color indexed="63"/>
      </top>
      <bottom style="hair"/>
    </border>
    <border>
      <left style="thin"/>
      <right style="thin"/>
      <top>
        <color indexed="63"/>
      </top>
      <bottom style="thin"/>
    </border>
    <border>
      <left>
        <color indexed="63"/>
      </left>
      <right style="thin"/>
      <top>
        <color indexed="63"/>
      </top>
      <bottom>
        <color indexed="63"/>
      </bottom>
    </border>
    <border>
      <left>
        <color indexed="63"/>
      </left>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ck"/>
      <top style="hair"/>
      <bottom style="hair"/>
    </border>
    <border>
      <left style="medium"/>
      <right>
        <color indexed="63"/>
      </right>
      <top style="thin"/>
      <bottom style="thick"/>
    </border>
    <border>
      <left style="thin"/>
      <right style="thick"/>
      <top style="hair"/>
      <bottom style="hair"/>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thick"/>
      <top>
        <color indexed="63"/>
      </top>
      <bottom>
        <color indexed="63"/>
      </bottom>
    </border>
    <border>
      <left style="medium"/>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style="thin"/>
      <top style="hair"/>
      <bottom>
        <color indexed="63"/>
      </bottom>
    </border>
    <border>
      <left>
        <color indexed="63"/>
      </left>
      <right style="thick"/>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style="thick"/>
    </border>
    <border>
      <left style="medium"/>
      <right style="thin"/>
      <top style="medium"/>
      <bottom style="thin"/>
    </border>
    <border>
      <left style="thin"/>
      <right style="thin"/>
      <top style="medium"/>
      <bottom style="thin"/>
    </border>
    <border>
      <left style="thin"/>
      <right style="thick"/>
      <top style="medium"/>
      <bottom style="thin"/>
    </border>
    <border>
      <left style="medium"/>
      <right style="thin"/>
      <top style="hair"/>
      <bottom style="hair"/>
    </border>
    <border>
      <left style="medium"/>
      <right style="thin"/>
      <top style="hair"/>
      <bottom style="thick"/>
    </border>
    <border>
      <left style="medium"/>
      <right style="thin"/>
      <top style="thin"/>
      <bottom style="medium"/>
    </border>
    <border>
      <left style="medium"/>
      <right style="thin"/>
      <top>
        <color indexed="63"/>
      </top>
      <bottom style="hair"/>
    </border>
    <border>
      <left style="thin"/>
      <right style="thick"/>
      <top>
        <color indexed="63"/>
      </top>
      <bottom>
        <color indexed="63"/>
      </bottom>
    </border>
    <border>
      <left style="thin"/>
      <right style="thin"/>
      <top>
        <color indexed="63"/>
      </top>
      <bottom style="thick"/>
    </border>
    <border>
      <left style="thin"/>
      <right style="thick"/>
      <top>
        <color indexed="63"/>
      </top>
      <bottom style="thick"/>
    </border>
    <border>
      <left style="medium"/>
      <right>
        <color indexed="63"/>
      </right>
      <top style="hair"/>
      <bottom style="hair"/>
    </border>
    <border>
      <left style="medium"/>
      <right style="thin"/>
      <top style="thin"/>
      <bottom style="hair"/>
    </border>
    <border>
      <left style="thin"/>
      <right style="thick"/>
      <top style="thin"/>
      <bottom style="hair"/>
    </border>
    <border>
      <left>
        <color indexed="63"/>
      </left>
      <right>
        <color indexed="63"/>
      </right>
      <top>
        <color indexed="63"/>
      </top>
      <bottom style="medium"/>
    </border>
    <border>
      <left style="thin"/>
      <right style="thick"/>
      <top style="thin"/>
      <bottom style="thin"/>
    </border>
    <border>
      <left style="medium"/>
      <right>
        <color indexed="63"/>
      </right>
      <top style="thin"/>
      <bottom style="hair"/>
    </border>
    <border>
      <left style="medium"/>
      <right>
        <color indexed="63"/>
      </right>
      <top style="hair"/>
      <bottom style="thin"/>
    </border>
    <border>
      <left style="thin"/>
      <right style="thick"/>
      <top style="hair"/>
      <bottom style="thin"/>
    </border>
    <border>
      <left style="medium"/>
      <right style="thin"/>
      <top style="thin"/>
      <bottom style="thick"/>
    </border>
    <border>
      <left>
        <color indexed="63"/>
      </left>
      <right>
        <color indexed="63"/>
      </right>
      <top style="thin"/>
      <bottom style="thick"/>
    </border>
    <border>
      <left>
        <color indexed="63"/>
      </left>
      <right style="thin"/>
      <top style="thin"/>
      <bottom style="thick"/>
    </border>
    <border>
      <left>
        <color indexed="63"/>
      </left>
      <right style="thick"/>
      <top style="thin"/>
      <bottom style="thick"/>
    </border>
    <border>
      <left style="thin"/>
      <right>
        <color indexed="63"/>
      </right>
      <top>
        <color indexed="63"/>
      </top>
      <bottom style="hair"/>
    </border>
    <border>
      <left style="medium"/>
      <right style="thin"/>
      <top style="thin"/>
      <bottom style="thin"/>
    </border>
    <border>
      <left style="medium"/>
      <right style="thin"/>
      <top style="medium"/>
      <bottom>
        <color indexed="63"/>
      </bottom>
    </border>
    <border>
      <left style="medium"/>
      <right>
        <color indexed="63"/>
      </right>
      <top style="hair"/>
      <bottom>
        <color indexed="63"/>
      </bottom>
    </border>
    <border>
      <left>
        <color indexed="63"/>
      </left>
      <right>
        <color indexed="63"/>
      </right>
      <top style="thick"/>
      <bottom>
        <color indexed="63"/>
      </bottom>
    </border>
    <border>
      <left>
        <color indexed="63"/>
      </left>
      <right>
        <color indexed="63"/>
      </right>
      <top style="thin"/>
      <bottom>
        <color indexed="63"/>
      </bottom>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style="thin"/>
    </border>
    <border>
      <left>
        <color indexed="63"/>
      </left>
      <right>
        <color indexed="63"/>
      </right>
      <top style="thin"/>
      <bottom style="thin"/>
    </border>
    <border>
      <left>
        <color indexed="63"/>
      </left>
      <right>
        <color indexed="63"/>
      </right>
      <top style="thick"/>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ck"/>
      <top style="hair"/>
      <bottom style="thick"/>
    </border>
    <border>
      <left style="medium"/>
      <right style="thin"/>
      <top>
        <color indexed="63"/>
      </top>
      <bottom style="thick"/>
    </border>
    <border>
      <left>
        <color indexed="63"/>
      </left>
      <right style="thick"/>
      <top style="hair"/>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ck"/>
      <top style="medium"/>
      <bottom>
        <color indexed="63"/>
      </bottom>
    </border>
    <border>
      <left style="thin"/>
      <right style="thin"/>
      <top style="thin"/>
      <bottom style="thick"/>
    </border>
    <border>
      <left style="thin"/>
      <right style="thick"/>
      <top style="thin"/>
      <bottom style="thick"/>
    </border>
    <border>
      <left style="thin"/>
      <right style="thin"/>
      <top style="medium"/>
      <bottom style="hair"/>
    </border>
    <border>
      <left style="thin"/>
      <right style="thick"/>
      <top style="medium"/>
      <bottom style="hair"/>
    </border>
    <border>
      <left style="thin"/>
      <right style="thick"/>
      <top style="hair"/>
      <bottom>
        <color indexed="63"/>
      </bottom>
    </border>
    <border>
      <left style="medium"/>
      <right style="thin"/>
      <top>
        <color indexed="63"/>
      </top>
      <bottom style="thin"/>
    </border>
    <border>
      <left style="thin"/>
      <right style="thick"/>
      <top>
        <color indexed="63"/>
      </top>
      <bottom style="hair"/>
    </border>
    <border>
      <left style="thin"/>
      <right>
        <color indexed="63"/>
      </right>
      <top style="hair"/>
      <bottom style="thick"/>
    </border>
    <border>
      <left>
        <color indexed="63"/>
      </left>
      <right>
        <color indexed="63"/>
      </right>
      <top style="hair"/>
      <bottom style="thick"/>
    </border>
    <border>
      <left>
        <color indexed="63"/>
      </left>
      <right style="thin"/>
      <top style="hair"/>
      <bottom style="thick"/>
    </border>
    <border>
      <left>
        <color indexed="63"/>
      </left>
      <right style="thick"/>
      <top style="hair"/>
      <bottom style="thick"/>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thick"/>
      <top>
        <color indexed="63"/>
      </top>
      <bottom style="hair"/>
    </border>
    <border>
      <left>
        <color indexed="63"/>
      </left>
      <right style="thick"/>
      <top style="thin"/>
      <bottom style="thin"/>
    </border>
    <border>
      <left style="medium"/>
      <right style="thin"/>
      <top style="hair"/>
      <bottom style="medium"/>
    </border>
    <border>
      <left style="thin"/>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thick"/>
      <top style="hair"/>
      <bottom style="medium"/>
    </border>
    <border>
      <left>
        <color indexed="63"/>
      </left>
      <right style="thick"/>
      <top style="thin"/>
      <bottom style="hair"/>
    </border>
    <border>
      <left style="thin"/>
      <right>
        <color indexed="63"/>
      </right>
      <top style="thin"/>
      <bottom>
        <color indexed="63"/>
      </bottom>
    </border>
    <border>
      <left>
        <color indexed="63"/>
      </left>
      <right style="thin"/>
      <top style="thin"/>
      <bottom>
        <color indexed="63"/>
      </bottom>
    </border>
    <border>
      <left>
        <color indexed="63"/>
      </left>
      <right style="thick"/>
      <top style="thin"/>
      <bottom>
        <color indexed="63"/>
      </bottom>
    </border>
    <border>
      <left style="thin"/>
      <right>
        <color indexed="63"/>
      </right>
      <top style="thin"/>
      <bottom style="thick"/>
    </border>
    <border>
      <left style="thin"/>
      <right>
        <color indexed="63"/>
      </right>
      <top style="medium"/>
      <bottom style="thin"/>
    </border>
    <border>
      <left style="thin"/>
      <right style="thick"/>
      <top style="thin"/>
      <bottom>
        <color indexed="63"/>
      </botto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thin"/>
    </border>
    <border>
      <left style="medium"/>
      <right style="thin"/>
      <top style="thin"/>
      <bottom>
        <color indexed="63"/>
      </bottom>
    </border>
    <border>
      <left>
        <color indexed="63"/>
      </left>
      <right style="thin"/>
      <top>
        <color indexed="63"/>
      </top>
      <bottom style="thick"/>
    </border>
    <border>
      <left style="thin"/>
      <right>
        <color indexed="63"/>
      </right>
      <top style="medium"/>
      <bottom>
        <color indexed="63"/>
      </bottom>
    </border>
    <border>
      <left style="medium"/>
      <right style="thin"/>
      <top style="hair"/>
      <bottom style="thin"/>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6" fillId="0" borderId="0">
      <alignment/>
      <protection/>
    </xf>
    <xf numFmtId="0" fontId="6"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759">
    <xf numFmtId="0" fontId="0" fillId="0" borderId="0" xfId="0" applyAlignment="1">
      <alignment/>
    </xf>
    <xf numFmtId="0" fontId="3" fillId="0" borderId="0" xfId="0" applyFont="1" applyAlignment="1">
      <alignment horizontal="left"/>
    </xf>
    <xf numFmtId="3" fontId="3" fillId="0" borderId="0" xfId="0" applyNumberFormat="1" applyFont="1" applyAlignment="1">
      <alignment/>
    </xf>
    <xf numFmtId="0" fontId="0" fillId="0" borderId="0" xfId="0" applyAlignment="1">
      <alignment/>
    </xf>
    <xf numFmtId="166" fontId="11" fillId="0" borderId="10" xfId="42" applyNumberFormat="1" applyFont="1" applyBorder="1" applyAlignment="1" quotePrefix="1">
      <alignment horizontal="center" vertical="center"/>
    </xf>
    <xf numFmtId="166" fontId="12" fillId="0" borderId="11" xfId="42" applyNumberFormat="1" applyFont="1" applyBorder="1" applyAlignment="1">
      <alignment horizontal="center"/>
    </xf>
    <xf numFmtId="166" fontId="12" fillId="0" borderId="12" xfId="42" applyNumberFormat="1" applyFont="1" applyBorder="1" applyAlignment="1">
      <alignment horizontal="center"/>
    </xf>
    <xf numFmtId="166" fontId="11" fillId="0" borderId="12" xfId="42" applyNumberFormat="1" applyFont="1" applyBorder="1" applyAlignment="1">
      <alignment horizontal="center"/>
    </xf>
    <xf numFmtId="0" fontId="5" fillId="0" borderId="13" xfId="0" applyFont="1" applyBorder="1" applyAlignment="1">
      <alignment wrapText="1"/>
    </xf>
    <xf numFmtId="166" fontId="5" fillId="0" borderId="13" xfId="42" applyNumberFormat="1" applyFont="1" applyBorder="1" applyAlignment="1">
      <alignment/>
    </xf>
    <xf numFmtId="0" fontId="13" fillId="0" borderId="0" xfId="0" applyFont="1" applyAlignment="1">
      <alignment/>
    </xf>
    <xf numFmtId="0" fontId="13" fillId="0" borderId="0" xfId="0" applyFont="1" applyAlignment="1">
      <alignment/>
    </xf>
    <xf numFmtId="0" fontId="6" fillId="0" borderId="0" xfId="0" applyFont="1" applyAlignment="1">
      <alignment/>
    </xf>
    <xf numFmtId="0" fontId="11" fillId="0" borderId="14" xfId="0" applyFont="1" applyBorder="1" applyAlignment="1">
      <alignment vertical="center" wrapText="1"/>
    </xf>
    <xf numFmtId="0" fontId="11" fillId="0" borderId="14" xfId="0" applyFont="1" applyBorder="1" applyAlignment="1">
      <alignment horizontal="center" vertical="center" wrapText="1"/>
    </xf>
    <xf numFmtId="166" fontId="11" fillId="0" borderId="14" xfId="42" applyNumberFormat="1" applyFont="1" applyBorder="1" applyAlignment="1">
      <alignment/>
    </xf>
    <xf numFmtId="0" fontId="11" fillId="0" borderId="15" xfId="0" applyFont="1" applyBorder="1" applyAlignment="1">
      <alignment vertical="center" wrapText="1"/>
    </xf>
    <xf numFmtId="0" fontId="11" fillId="0" borderId="15" xfId="0" applyFont="1" applyBorder="1" applyAlignment="1">
      <alignment horizontal="center" vertical="center" wrapText="1"/>
    </xf>
    <xf numFmtId="166" fontId="11" fillId="0" borderId="15" xfId="42" applyNumberFormat="1" applyFont="1" applyBorder="1" applyAlignment="1">
      <alignment/>
    </xf>
    <xf numFmtId="0" fontId="5" fillId="0" borderId="13" xfId="0" applyFont="1" applyBorder="1" applyAlignment="1">
      <alignment horizontal="center" wrapText="1"/>
    </xf>
    <xf numFmtId="3" fontId="5" fillId="0" borderId="0" xfId="0" applyNumberFormat="1" applyFont="1" applyBorder="1" applyAlignment="1">
      <alignment horizontal="right" vertical="top" wrapText="1"/>
    </xf>
    <xf numFmtId="0" fontId="9" fillId="0" borderId="0" xfId="0" applyFont="1" applyAlignment="1">
      <alignment vertical="top" wrapText="1"/>
    </xf>
    <xf numFmtId="0" fontId="9" fillId="0" borderId="0" xfId="0" applyFont="1" applyAlignment="1">
      <alignment horizontal="right" vertical="top" wrapText="1"/>
    </xf>
    <xf numFmtId="0" fontId="5" fillId="0" borderId="0" xfId="0" applyFont="1" applyAlignment="1">
      <alignment/>
    </xf>
    <xf numFmtId="0" fontId="5" fillId="0" borderId="0" xfId="0" applyFont="1" applyAlignment="1">
      <alignment horizontal="left"/>
    </xf>
    <xf numFmtId="3" fontId="5" fillId="0" borderId="0" xfId="0" applyNumberFormat="1" applyFont="1" applyAlignment="1">
      <alignment/>
    </xf>
    <xf numFmtId="3" fontId="3" fillId="0" borderId="0" xfId="0" applyNumberFormat="1" applyFont="1" applyAlignment="1">
      <alignment horizontal="center"/>
    </xf>
    <xf numFmtId="0" fontId="3" fillId="0" borderId="0" xfId="57" applyFont="1" applyAlignment="1">
      <alignment horizontal="left"/>
      <protection/>
    </xf>
    <xf numFmtId="3" fontId="4" fillId="0" borderId="0" xfId="57" applyNumberFormat="1" applyFont="1" applyAlignment="1">
      <alignment/>
      <protection/>
    </xf>
    <xf numFmtId="0" fontId="6" fillId="0" borderId="0" xfId="57">
      <alignment/>
      <protection/>
    </xf>
    <xf numFmtId="3" fontId="3" fillId="0" borderId="0" xfId="57" applyNumberFormat="1" applyFont="1" applyAlignment="1">
      <alignment/>
      <protection/>
    </xf>
    <xf numFmtId="0" fontId="6" fillId="0" borderId="0" xfId="57" applyAlignment="1">
      <alignment/>
      <protection/>
    </xf>
    <xf numFmtId="0" fontId="12" fillId="0" borderId="11" xfId="57" applyFont="1" applyBorder="1" applyAlignment="1">
      <alignment horizontal="center" vertical="center" wrapText="1"/>
      <protection/>
    </xf>
    <xf numFmtId="166" fontId="11" fillId="0" borderId="11" xfId="42" applyNumberFormat="1" applyFont="1" applyBorder="1" applyAlignment="1">
      <alignment horizontal="center"/>
    </xf>
    <xf numFmtId="0" fontId="12" fillId="0" borderId="12" xfId="57" applyFont="1" applyBorder="1" applyAlignment="1">
      <alignment horizontal="center" vertical="center" wrapText="1"/>
      <protection/>
    </xf>
    <xf numFmtId="0" fontId="11" fillId="0" borderId="12" xfId="57" applyFont="1" applyBorder="1" applyAlignment="1">
      <alignment horizontal="center" vertical="center" wrapText="1"/>
      <protection/>
    </xf>
    <xf numFmtId="0" fontId="5" fillId="0" borderId="13" xfId="57" applyFont="1" applyBorder="1" applyAlignment="1">
      <alignment/>
      <protection/>
    </xf>
    <xf numFmtId="0" fontId="5" fillId="0" borderId="13" xfId="57" applyFont="1" applyBorder="1" applyAlignment="1">
      <alignment wrapText="1"/>
      <protection/>
    </xf>
    <xf numFmtId="0" fontId="5" fillId="0" borderId="0" xfId="57" applyFont="1" applyBorder="1" applyAlignment="1">
      <alignment/>
      <protection/>
    </xf>
    <xf numFmtId="0" fontId="5" fillId="0" borderId="0" xfId="57" applyFont="1" applyBorder="1" applyAlignment="1">
      <alignment wrapText="1"/>
      <protection/>
    </xf>
    <xf numFmtId="166" fontId="5" fillId="0" borderId="0" xfId="42" applyNumberFormat="1" applyFont="1" applyBorder="1" applyAlignment="1">
      <alignment/>
    </xf>
    <xf numFmtId="0" fontId="13" fillId="0" borderId="0" xfId="57" applyFont="1" applyAlignment="1">
      <alignment horizontal="center"/>
      <protection/>
    </xf>
    <xf numFmtId="0" fontId="6" fillId="0" borderId="0" xfId="57" applyAlignment="1">
      <alignment horizontal="center"/>
      <protection/>
    </xf>
    <xf numFmtId="0" fontId="6" fillId="0" borderId="0" xfId="57" applyFont="1">
      <alignment/>
      <protection/>
    </xf>
    <xf numFmtId="0" fontId="13" fillId="20" borderId="10" xfId="0" applyFont="1" applyFill="1" applyBorder="1" applyAlignment="1">
      <alignment horizontal="center" wrapText="1"/>
    </xf>
    <xf numFmtId="166" fontId="11" fillId="0" borderId="13" xfId="42" applyNumberFormat="1" applyFont="1" applyBorder="1" applyAlignment="1">
      <alignment/>
    </xf>
    <xf numFmtId="0" fontId="16" fillId="0" borderId="0" xfId="0" applyFont="1" applyAlignment="1">
      <alignment/>
    </xf>
    <xf numFmtId="0" fontId="5" fillId="0" borderId="16" xfId="0" applyFont="1" applyBorder="1" applyAlignment="1">
      <alignment horizontal="center" vertical="top" wrapText="1"/>
    </xf>
    <xf numFmtId="0" fontId="5" fillId="0" borderId="12" xfId="0" applyFont="1" applyBorder="1" applyAlignment="1">
      <alignment horizontal="center" vertical="top" wrapText="1"/>
    </xf>
    <xf numFmtId="0" fontId="13" fillId="0" borderId="11" xfId="0" applyFont="1" applyBorder="1" applyAlignment="1">
      <alignment vertical="top" wrapText="1"/>
    </xf>
    <xf numFmtId="0" fontId="6" fillId="0" borderId="11" xfId="0" applyFont="1" applyBorder="1" applyAlignment="1">
      <alignment horizontal="center" vertical="top" wrapText="1"/>
    </xf>
    <xf numFmtId="3" fontId="6" fillId="0" borderId="16" xfId="0" applyNumberFormat="1" applyFont="1" applyBorder="1" applyAlignment="1">
      <alignment horizontal="right" vertical="top" wrapText="1"/>
    </xf>
    <xf numFmtId="3" fontId="6" fillId="0" borderId="14" xfId="0" applyNumberFormat="1" applyFont="1" applyBorder="1" applyAlignment="1">
      <alignment horizontal="right" vertical="top" wrapText="1"/>
    </xf>
    <xf numFmtId="0" fontId="6" fillId="0" borderId="14" xfId="0" applyFont="1" applyBorder="1" applyAlignment="1">
      <alignment vertical="top" wrapText="1"/>
    </xf>
    <xf numFmtId="0" fontId="6" fillId="0" borderId="14" xfId="0" applyFont="1" applyBorder="1" applyAlignment="1" quotePrefix="1">
      <alignment horizontal="center" vertical="top" wrapText="1"/>
    </xf>
    <xf numFmtId="0" fontId="13" fillId="0" borderId="14" xfId="0" applyFont="1" applyBorder="1" applyAlignment="1">
      <alignment vertical="top" wrapText="1"/>
    </xf>
    <xf numFmtId="0" fontId="6" fillId="0" borderId="14" xfId="0" applyFont="1" applyBorder="1" applyAlignment="1">
      <alignment horizontal="center" vertical="top" wrapText="1"/>
    </xf>
    <xf numFmtId="3" fontId="13" fillId="0" borderId="14" xfId="0" applyNumberFormat="1" applyFont="1" applyBorder="1" applyAlignment="1">
      <alignment horizontal="right" vertical="top" wrapText="1"/>
    </xf>
    <xf numFmtId="0" fontId="6" fillId="0" borderId="17" xfId="0" applyFont="1" applyBorder="1" applyAlignment="1">
      <alignment vertical="top" wrapText="1"/>
    </xf>
    <xf numFmtId="0" fontId="13" fillId="0" borderId="13" xfId="0" applyFont="1" applyBorder="1" applyAlignment="1">
      <alignment vertical="top" wrapText="1"/>
    </xf>
    <xf numFmtId="0" fontId="6" fillId="0" borderId="13" xfId="0" applyFont="1" applyBorder="1" applyAlignment="1">
      <alignment horizontal="center" vertical="top" wrapText="1"/>
    </xf>
    <xf numFmtId="3" fontId="13" fillId="0" borderId="13" xfId="0" applyNumberFormat="1" applyFont="1" applyBorder="1" applyAlignment="1">
      <alignment horizontal="right" vertical="top" wrapText="1"/>
    </xf>
    <xf numFmtId="0" fontId="15" fillId="0" borderId="0" xfId="57" applyFont="1" applyAlignment="1">
      <alignment/>
      <protection/>
    </xf>
    <xf numFmtId="0" fontId="13" fillId="0" borderId="0" xfId="57" applyFont="1" applyAlignment="1">
      <alignment horizontal="centerContinuous"/>
      <protection/>
    </xf>
    <xf numFmtId="0" fontId="0" fillId="0" borderId="0" xfId="0" applyAlignment="1">
      <alignment horizontal="centerContinuous"/>
    </xf>
    <xf numFmtId="0" fontId="6" fillId="0" borderId="0" xfId="57" applyAlignment="1">
      <alignment horizontal="centerContinuous"/>
      <protection/>
    </xf>
    <xf numFmtId="0" fontId="12" fillId="0" borderId="11" xfId="57" applyFont="1" applyBorder="1" applyAlignment="1">
      <alignment wrapText="1"/>
      <protection/>
    </xf>
    <xf numFmtId="0" fontId="12" fillId="0" borderId="12" xfId="57" applyFont="1" applyBorder="1" applyAlignment="1">
      <alignment wrapText="1"/>
      <protection/>
    </xf>
    <xf numFmtId="0" fontId="11" fillId="0" borderId="12" xfId="57" applyFont="1" applyBorder="1" applyAlignment="1">
      <alignment wrapText="1"/>
      <protection/>
    </xf>
    <xf numFmtId="0" fontId="16" fillId="0" borderId="0" xfId="0" applyFont="1" applyAlignment="1">
      <alignment horizontal="left"/>
    </xf>
    <xf numFmtId="3" fontId="16" fillId="0" borderId="0" xfId="0" applyNumberFormat="1" applyFont="1" applyAlignment="1">
      <alignment/>
    </xf>
    <xf numFmtId="3" fontId="16" fillId="0" borderId="0" xfId="0" applyNumberFormat="1" applyFont="1" applyAlignment="1">
      <alignment horizontal="center"/>
    </xf>
    <xf numFmtId="3" fontId="5" fillId="0" borderId="0" xfId="0" applyNumberFormat="1" applyFont="1" applyAlignment="1">
      <alignment/>
    </xf>
    <xf numFmtId="3" fontId="5" fillId="0" borderId="0" xfId="0" applyNumberFormat="1" applyFont="1" applyAlignment="1">
      <alignment horizontal="center"/>
    </xf>
    <xf numFmtId="0" fontId="13" fillId="20" borderId="10" xfId="0" applyFont="1" applyFill="1" applyBorder="1" applyAlignment="1">
      <alignment horizontal="center" vertical="top" wrapText="1"/>
    </xf>
    <xf numFmtId="0" fontId="11" fillId="20" borderId="10" xfId="57" applyFont="1" applyFill="1" applyBorder="1" applyAlignment="1">
      <alignment horizontal="center"/>
      <protection/>
    </xf>
    <xf numFmtId="0" fontId="11" fillId="20" borderId="10" xfId="57" applyFont="1" applyFill="1" applyBorder="1" applyAlignment="1">
      <alignment horizontal="center" vertical="center" wrapText="1"/>
      <protection/>
    </xf>
    <xf numFmtId="166" fontId="11" fillId="20" borderId="10" xfId="42" applyNumberFormat="1" applyFont="1" applyFill="1" applyBorder="1" applyAlignment="1" quotePrefix="1">
      <alignment vertical="center"/>
    </xf>
    <xf numFmtId="3" fontId="38" fillId="0" borderId="14" xfId="0" applyNumberFormat="1" applyFont="1" applyBorder="1" applyAlignment="1">
      <alignment horizontal="right"/>
    </xf>
    <xf numFmtId="43" fontId="11" fillId="0" borderId="12" xfId="42" applyNumberFormat="1" applyFont="1" applyBorder="1" applyAlignment="1">
      <alignment horizontal="center"/>
    </xf>
    <xf numFmtId="0" fontId="12" fillId="0" borderId="18" xfId="57" applyFont="1" applyBorder="1" applyAlignment="1">
      <alignment wrapText="1"/>
      <protection/>
    </xf>
    <xf numFmtId="0" fontId="12" fillId="0" borderId="18" xfId="57" applyFont="1" applyBorder="1" applyAlignment="1">
      <alignment horizontal="center" vertical="center" wrapText="1"/>
      <protection/>
    </xf>
    <xf numFmtId="166" fontId="12" fillId="0" borderId="18" xfId="42" applyNumberFormat="1" applyFont="1" applyBorder="1" applyAlignment="1">
      <alignment horizontal="center"/>
    </xf>
    <xf numFmtId="166" fontId="11" fillId="0" borderId="19" xfId="42" applyNumberFormat="1" applyFont="1" applyBorder="1" applyAlignment="1">
      <alignment horizontal="center"/>
    </xf>
    <xf numFmtId="0" fontId="12" fillId="0" borderId="0" xfId="57" applyFont="1" applyBorder="1" applyAlignment="1">
      <alignment wrapText="1"/>
      <protection/>
    </xf>
    <xf numFmtId="0" fontId="12" fillId="0" borderId="0" xfId="57" applyFont="1" applyBorder="1" applyAlignment="1">
      <alignment horizontal="center" vertical="center" wrapText="1"/>
      <protection/>
    </xf>
    <xf numFmtId="166" fontId="12" fillId="0" borderId="0" xfId="42" applyNumberFormat="1" applyFont="1" applyBorder="1" applyAlignment="1">
      <alignment horizontal="center"/>
    </xf>
    <xf numFmtId="49" fontId="11" fillId="0" borderId="12" xfId="57" applyNumberFormat="1" applyFont="1" applyBorder="1" applyAlignment="1">
      <alignment horizontal="center" vertical="center" wrapText="1"/>
      <protection/>
    </xf>
    <xf numFmtId="0" fontId="38" fillId="0" borderId="20" xfId="57" applyFont="1" applyBorder="1" applyAlignment="1">
      <alignment horizontal="left"/>
      <protection/>
    </xf>
    <xf numFmtId="0" fontId="39" fillId="0" borderId="21" xfId="57" applyFont="1" applyBorder="1" applyAlignment="1">
      <alignment horizontal="right"/>
      <protection/>
    </xf>
    <xf numFmtId="0" fontId="39" fillId="0" borderId="22" xfId="57" applyFont="1" applyBorder="1" applyAlignment="1">
      <alignment horizontal="right"/>
      <protection/>
    </xf>
    <xf numFmtId="0" fontId="39" fillId="0" borderId="23" xfId="57" applyFont="1" applyBorder="1" applyAlignment="1">
      <alignment horizontal="right"/>
      <protection/>
    </xf>
    <xf numFmtId="0" fontId="38" fillId="0" borderId="21" xfId="57" applyFont="1" applyBorder="1" applyAlignment="1">
      <alignment horizontal="left"/>
      <protection/>
    </xf>
    <xf numFmtId="0" fontId="38" fillId="0" borderId="22" xfId="57" applyFont="1" applyBorder="1" applyAlignment="1">
      <alignment horizontal="left"/>
      <protection/>
    </xf>
    <xf numFmtId="0" fontId="38" fillId="0" borderId="13" xfId="57" applyFont="1" applyBorder="1" applyAlignment="1">
      <alignment horizontal="right"/>
      <protection/>
    </xf>
    <xf numFmtId="0" fontId="39" fillId="0" borderId="14" xfId="57" applyFont="1" applyBorder="1" applyAlignment="1">
      <alignment horizontal="right"/>
      <protection/>
    </xf>
    <xf numFmtId="0" fontId="40" fillId="0" borderId="24" xfId="57" applyFont="1" applyBorder="1" applyAlignment="1">
      <alignment horizontal="center"/>
      <protection/>
    </xf>
    <xf numFmtId="3" fontId="38" fillId="0" borderId="14" xfId="57" applyNumberFormat="1" applyFont="1" applyBorder="1" applyAlignment="1">
      <alignment horizontal="right"/>
      <protection/>
    </xf>
    <xf numFmtId="3" fontId="38" fillId="0" borderId="25" xfId="57" applyNumberFormat="1" applyFont="1" applyBorder="1" applyAlignment="1">
      <alignment horizontal="right"/>
      <protection/>
    </xf>
    <xf numFmtId="0" fontId="38" fillId="0" borderId="14" xfId="57" applyFont="1" applyBorder="1" applyAlignment="1">
      <alignment horizontal="right"/>
      <protection/>
    </xf>
    <xf numFmtId="0" fontId="40" fillId="0" borderId="26" xfId="57" applyFont="1" applyBorder="1">
      <alignment/>
      <protection/>
    </xf>
    <xf numFmtId="0" fontId="38" fillId="0" borderId="27" xfId="57" applyFont="1" applyBorder="1">
      <alignment/>
      <protection/>
    </xf>
    <xf numFmtId="0" fontId="41" fillId="0" borderId="0" xfId="57" applyFont="1">
      <alignment/>
      <protection/>
    </xf>
    <xf numFmtId="0" fontId="38" fillId="0" borderId="0" xfId="57" applyFont="1">
      <alignment/>
      <protection/>
    </xf>
    <xf numFmtId="0" fontId="38" fillId="0" borderId="28" xfId="57" applyFont="1" applyBorder="1">
      <alignment/>
      <protection/>
    </xf>
    <xf numFmtId="0" fontId="38" fillId="0" borderId="0" xfId="57" applyFont="1" applyBorder="1">
      <alignment/>
      <protection/>
    </xf>
    <xf numFmtId="0" fontId="38" fillId="0" borderId="0" xfId="57" applyFont="1" applyBorder="1" applyAlignment="1">
      <alignment horizontal="center"/>
      <protection/>
    </xf>
    <xf numFmtId="0" fontId="38" fillId="0" borderId="29" xfId="57" applyFont="1" applyBorder="1">
      <alignment/>
      <protection/>
    </xf>
    <xf numFmtId="0" fontId="40" fillId="0" borderId="0" xfId="57" applyFont="1" applyAlignment="1">
      <alignment horizontal="center" vertical="center"/>
      <protection/>
    </xf>
    <xf numFmtId="0" fontId="38" fillId="0" borderId="0" xfId="57" applyFont="1" applyAlignment="1">
      <alignment horizontal="center" vertical="center"/>
      <protection/>
    </xf>
    <xf numFmtId="0" fontId="42" fillId="20" borderId="28" xfId="57" applyFont="1" applyFill="1" applyBorder="1" applyAlignment="1">
      <alignment/>
      <protection/>
    </xf>
    <xf numFmtId="0" fontId="42" fillId="20" borderId="0" xfId="57" applyFont="1" applyFill="1" applyBorder="1" applyAlignment="1">
      <alignment/>
      <protection/>
    </xf>
    <xf numFmtId="0" fontId="38" fillId="20" borderId="0" xfId="57" applyFont="1" applyFill="1" applyBorder="1">
      <alignment/>
      <protection/>
    </xf>
    <xf numFmtId="0" fontId="38" fillId="20" borderId="29" xfId="57" applyFont="1" applyFill="1" applyBorder="1">
      <alignment/>
      <protection/>
    </xf>
    <xf numFmtId="0" fontId="40" fillId="0" borderId="28" xfId="57" applyFont="1" applyBorder="1" applyAlignment="1">
      <alignment/>
      <protection/>
    </xf>
    <xf numFmtId="0" fontId="40" fillId="0" borderId="0" xfId="57" applyFont="1" applyBorder="1" applyAlignment="1">
      <alignment/>
      <protection/>
    </xf>
    <xf numFmtId="0" fontId="39" fillId="24" borderId="0" xfId="57" applyFont="1" applyFill="1" applyBorder="1">
      <alignment/>
      <protection/>
    </xf>
    <xf numFmtId="0" fontId="39" fillId="24" borderId="29" xfId="57" applyFont="1" applyFill="1" applyBorder="1">
      <alignment/>
      <protection/>
    </xf>
    <xf numFmtId="0" fontId="40" fillId="0" borderId="28" xfId="57" applyFont="1" applyBorder="1" applyAlignment="1">
      <alignment horizontal="left"/>
      <protection/>
    </xf>
    <xf numFmtId="0" fontId="40" fillId="0" borderId="0" xfId="57" applyFont="1" applyBorder="1" applyAlignment="1">
      <alignment horizontal="left"/>
      <protection/>
    </xf>
    <xf numFmtId="0" fontId="38" fillId="0" borderId="0" xfId="57" applyFont="1" applyBorder="1" applyAlignment="1">
      <alignment/>
      <protection/>
    </xf>
    <xf numFmtId="0" fontId="38" fillId="20" borderId="0" xfId="57" applyFont="1" applyFill="1" applyBorder="1" applyAlignment="1">
      <alignment/>
      <protection/>
    </xf>
    <xf numFmtId="0" fontId="40" fillId="20" borderId="0" xfId="57" applyFont="1" applyFill="1" applyBorder="1" applyAlignment="1">
      <alignment/>
      <protection/>
    </xf>
    <xf numFmtId="0" fontId="38" fillId="0" borderId="28" xfId="57" applyFont="1" applyBorder="1" applyAlignment="1">
      <alignment/>
      <protection/>
    </xf>
    <xf numFmtId="0" fontId="38" fillId="0" borderId="0" xfId="57" applyFont="1" applyBorder="1" applyAlignment="1" quotePrefix="1">
      <alignment/>
      <protection/>
    </xf>
    <xf numFmtId="0" fontId="38" fillId="0" borderId="30" xfId="57" applyFont="1" applyBorder="1">
      <alignment/>
      <protection/>
    </xf>
    <xf numFmtId="0" fontId="38" fillId="0" borderId="31" xfId="57" applyFont="1" applyBorder="1">
      <alignment/>
      <protection/>
    </xf>
    <xf numFmtId="0" fontId="38" fillId="0" borderId="32" xfId="57" applyFont="1" applyBorder="1">
      <alignment/>
      <protection/>
    </xf>
    <xf numFmtId="0" fontId="38" fillId="0" borderId="33" xfId="57" applyFont="1" applyBorder="1" applyAlignment="1">
      <alignment wrapText="1"/>
      <protection/>
    </xf>
    <xf numFmtId="0" fontId="38" fillId="0" borderId="34" xfId="57" applyFont="1" applyBorder="1">
      <alignment/>
      <protection/>
    </xf>
    <xf numFmtId="0" fontId="38" fillId="0" borderId="28" xfId="57" applyFont="1" applyBorder="1" applyAlignment="1">
      <alignment horizontal="left"/>
      <protection/>
    </xf>
    <xf numFmtId="0" fontId="38" fillId="0" borderId="0" xfId="57" applyFont="1" applyBorder="1" applyAlignment="1">
      <alignment horizontal="left"/>
      <protection/>
    </xf>
    <xf numFmtId="3" fontId="38" fillId="0" borderId="21" xfId="57" applyNumberFormat="1" applyFont="1" applyBorder="1" applyAlignment="1">
      <alignment horizontal="right"/>
      <protection/>
    </xf>
    <xf numFmtId="3" fontId="38" fillId="0" borderId="22" xfId="57" applyNumberFormat="1" applyFont="1" applyBorder="1" applyAlignment="1">
      <alignment horizontal="right"/>
      <protection/>
    </xf>
    <xf numFmtId="3" fontId="38" fillId="0" borderId="20" xfId="57" applyNumberFormat="1" applyFont="1" applyBorder="1" applyAlignment="1">
      <alignment horizontal="right"/>
      <protection/>
    </xf>
    <xf numFmtId="3" fontId="38" fillId="0" borderId="0" xfId="57" applyNumberFormat="1" applyFont="1" applyBorder="1" applyAlignment="1">
      <alignment horizontal="right"/>
      <protection/>
    </xf>
    <xf numFmtId="0" fontId="40" fillId="0" borderId="0" xfId="57" applyFont="1" applyBorder="1" applyAlignment="1">
      <alignment horizontal="center"/>
      <protection/>
    </xf>
    <xf numFmtId="0" fontId="40" fillId="0" borderId="0" xfId="57" applyFont="1" applyBorder="1">
      <alignment/>
      <protection/>
    </xf>
    <xf numFmtId="3" fontId="38" fillId="0" borderId="17" xfId="57" applyNumberFormat="1" applyFont="1" applyBorder="1" applyAlignment="1">
      <alignment horizontal="right"/>
      <protection/>
    </xf>
    <xf numFmtId="0" fontId="38" fillId="0" borderId="0" xfId="57" applyFont="1" applyBorder="1" applyAlignment="1">
      <alignment shrinkToFit="1"/>
      <protection/>
    </xf>
    <xf numFmtId="3" fontId="38" fillId="0" borderId="35" xfId="57" applyNumberFormat="1" applyFont="1" applyBorder="1" applyAlignment="1">
      <alignment horizontal="right"/>
      <protection/>
    </xf>
    <xf numFmtId="3" fontId="38" fillId="0" borderId="36" xfId="57" applyNumberFormat="1" applyFont="1" applyBorder="1" applyAlignment="1">
      <alignment horizontal="right"/>
      <protection/>
    </xf>
    <xf numFmtId="3" fontId="38" fillId="0" borderId="37" xfId="57" applyNumberFormat="1" applyFont="1" applyBorder="1" applyAlignment="1">
      <alignment horizontal="right"/>
      <protection/>
    </xf>
    <xf numFmtId="3" fontId="38" fillId="0" borderId="38" xfId="57" applyNumberFormat="1" applyFont="1" applyBorder="1" applyAlignment="1">
      <alignment horizontal="right"/>
      <protection/>
    </xf>
    <xf numFmtId="3" fontId="40" fillId="0" borderId="0" xfId="57" applyNumberFormat="1" applyFont="1" applyBorder="1" applyAlignment="1">
      <alignment horizontal="right"/>
      <protection/>
    </xf>
    <xf numFmtId="0" fontId="44" fillId="24" borderId="0" xfId="57" applyFont="1" applyFill="1">
      <alignment/>
      <protection/>
    </xf>
    <xf numFmtId="0" fontId="38" fillId="20" borderId="39" xfId="57" applyFont="1" applyFill="1" applyBorder="1" applyAlignment="1">
      <alignment horizontal="center" wrapText="1"/>
      <protection/>
    </xf>
    <xf numFmtId="0" fontId="38" fillId="20" borderId="40" xfId="57" applyFont="1" applyFill="1" applyBorder="1" applyAlignment="1">
      <alignment horizontal="center" vertical="center" wrapText="1"/>
      <protection/>
    </xf>
    <xf numFmtId="0" fontId="38" fillId="20" borderId="41" xfId="57" applyFont="1" applyFill="1" applyBorder="1" applyAlignment="1">
      <alignment horizontal="center" vertical="center" wrapText="1"/>
      <protection/>
    </xf>
    <xf numFmtId="0" fontId="40" fillId="0" borderId="42" xfId="57" applyFont="1" applyBorder="1" applyAlignment="1">
      <alignment wrapText="1" shrinkToFit="1"/>
      <protection/>
    </xf>
    <xf numFmtId="3" fontId="38" fillId="0" borderId="0" xfId="57" applyNumberFormat="1" applyFont="1">
      <alignment/>
      <protection/>
    </xf>
    <xf numFmtId="0" fontId="38" fillId="0" borderId="42" xfId="57" applyFont="1" applyBorder="1" applyAlignment="1">
      <alignment wrapText="1" shrinkToFit="1"/>
      <protection/>
    </xf>
    <xf numFmtId="0" fontId="38" fillId="0" borderId="0" xfId="57" applyFont="1" applyBorder="1" applyAlignment="1">
      <alignment horizontal="center" vertical="center"/>
      <protection/>
    </xf>
    <xf numFmtId="0" fontId="38" fillId="0" borderId="43" xfId="57" applyFont="1" applyBorder="1" applyAlignment="1">
      <alignment wrapText="1" shrinkToFit="1"/>
      <protection/>
    </xf>
    <xf numFmtId="0" fontId="38" fillId="24" borderId="0" xfId="57" applyFont="1" applyFill="1">
      <alignment/>
      <protection/>
    </xf>
    <xf numFmtId="0" fontId="38" fillId="0" borderId="42" xfId="57" applyFont="1" applyBorder="1">
      <alignment/>
      <protection/>
    </xf>
    <xf numFmtId="0" fontId="38" fillId="0" borderId="25" xfId="57" applyFont="1" applyBorder="1" applyAlignment="1">
      <alignment horizontal="right"/>
      <protection/>
    </xf>
    <xf numFmtId="0" fontId="38" fillId="0" borderId="42" xfId="57" applyFont="1" applyBorder="1" applyAlignment="1">
      <alignment wrapText="1"/>
      <protection/>
    </xf>
    <xf numFmtId="0" fontId="38" fillId="0" borderId="44" xfId="57" applyFont="1" applyBorder="1" applyAlignment="1">
      <alignment wrapText="1"/>
      <protection/>
    </xf>
    <xf numFmtId="0" fontId="38" fillId="0" borderId="0" xfId="57" applyFont="1" applyBorder="1" quotePrefix="1">
      <alignment/>
      <protection/>
    </xf>
    <xf numFmtId="0" fontId="38" fillId="20" borderId="39" xfId="57" applyFont="1" applyFill="1" applyBorder="1" applyAlignment="1">
      <alignment wrapText="1"/>
      <protection/>
    </xf>
    <xf numFmtId="0" fontId="40" fillId="0" borderId="45" xfId="57" applyFont="1" applyBorder="1" applyAlignment="1">
      <alignment wrapText="1"/>
      <protection/>
    </xf>
    <xf numFmtId="3" fontId="38" fillId="0" borderId="12" xfId="57" applyNumberFormat="1" applyFont="1" applyBorder="1" applyAlignment="1">
      <alignment horizontal="right"/>
      <protection/>
    </xf>
    <xf numFmtId="3" fontId="38" fillId="0" borderId="46" xfId="57" applyNumberFormat="1" applyFont="1" applyBorder="1" applyAlignment="1">
      <alignment horizontal="right"/>
      <protection/>
    </xf>
    <xf numFmtId="0" fontId="40" fillId="0" borderId="42" xfId="57" applyFont="1" applyBorder="1" applyAlignment="1">
      <alignment wrapText="1"/>
      <protection/>
    </xf>
    <xf numFmtId="0" fontId="38" fillId="0" borderId="43" xfId="57" applyFont="1" applyBorder="1">
      <alignment/>
      <protection/>
    </xf>
    <xf numFmtId="3" fontId="38" fillId="0" borderId="47" xfId="57" applyNumberFormat="1" applyFont="1" applyBorder="1" applyAlignment="1">
      <alignment horizontal="right"/>
      <protection/>
    </xf>
    <xf numFmtId="3" fontId="38" fillId="0" borderId="48" xfId="57" applyNumberFormat="1" applyFont="1" applyBorder="1" applyAlignment="1">
      <alignment horizontal="right"/>
      <protection/>
    </xf>
    <xf numFmtId="0" fontId="38" fillId="0" borderId="49" xfId="57" applyFont="1" applyBorder="1" applyAlignment="1">
      <alignment wrapText="1"/>
      <protection/>
    </xf>
    <xf numFmtId="0" fontId="38" fillId="0" borderId="0" xfId="57" applyFont="1" applyBorder="1" applyAlignment="1">
      <alignment horizontal="right"/>
      <protection/>
    </xf>
    <xf numFmtId="0" fontId="38" fillId="0" borderId="50" xfId="57" applyFont="1" applyBorder="1" applyAlignment="1">
      <alignment wrapText="1"/>
      <protection/>
    </xf>
    <xf numFmtId="0" fontId="38" fillId="0" borderId="11" xfId="57" applyFont="1" applyBorder="1" applyAlignment="1">
      <alignment horizontal="right"/>
      <protection/>
    </xf>
    <xf numFmtId="0" fontId="38" fillId="0" borderId="51" xfId="57" applyFont="1" applyBorder="1" applyAlignment="1">
      <alignment horizontal="right"/>
      <protection/>
    </xf>
    <xf numFmtId="0" fontId="38" fillId="0" borderId="43" xfId="57" applyFont="1" applyBorder="1" applyAlignment="1">
      <alignment wrapText="1"/>
      <protection/>
    </xf>
    <xf numFmtId="0" fontId="40" fillId="0" borderId="0" xfId="57" applyFont="1">
      <alignment/>
      <protection/>
    </xf>
    <xf numFmtId="0" fontId="38" fillId="0" borderId="52" xfId="57" applyFont="1" applyBorder="1">
      <alignment/>
      <protection/>
    </xf>
    <xf numFmtId="0" fontId="38" fillId="20" borderId="10" xfId="57" applyFont="1" applyFill="1" applyBorder="1" applyAlignment="1">
      <alignment horizontal="center" vertical="center" wrapText="1"/>
      <protection/>
    </xf>
    <xf numFmtId="0" fontId="38" fillId="20" borderId="53" xfId="57" applyFont="1" applyFill="1" applyBorder="1" applyAlignment="1">
      <alignment horizontal="center" vertical="center" wrapText="1"/>
      <protection/>
    </xf>
    <xf numFmtId="0" fontId="38" fillId="0" borderId="54" xfId="57" applyFont="1" applyBorder="1">
      <alignment/>
      <protection/>
    </xf>
    <xf numFmtId="0" fontId="38" fillId="0" borderId="49" xfId="57" applyFont="1" applyBorder="1">
      <alignment/>
      <protection/>
    </xf>
    <xf numFmtId="0" fontId="38" fillId="0" borderId="55" xfId="57" applyFont="1" applyBorder="1">
      <alignment/>
      <protection/>
    </xf>
    <xf numFmtId="0" fontId="38" fillId="0" borderId="56" xfId="57" applyFont="1" applyBorder="1" applyAlignment="1">
      <alignment horizontal="right"/>
      <protection/>
    </xf>
    <xf numFmtId="0" fontId="38" fillId="0" borderId="57" xfId="57" applyFont="1" applyBorder="1">
      <alignment/>
      <protection/>
    </xf>
    <xf numFmtId="0" fontId="38" fillId="0" borderId="58" xfId="57" applyFont="1" applyBorder="1">
      <alignment/>
      <protection/>
    </xf>
    <xf numFmtId="0" fontId="38" fillId="0" borderId="59" xfId="57" applyFont="1" applyBorder="1">
      <alignment/>
      <protection/>
    </xf>
    <xf numFmtId="0" fontId="38" fillId="0" borderId="60" xfId="57" applyFont="1" applyBorder="1">
      <alignment/>
      <protection/>
    </xf>
    <xf numFmtId="0" fontId="40" fillId="24" borderId="0" xfId="57" applyFont="1" applyFill="1">
      <alignment/>
      <protection/>
    </xf>
    <xf numFmtId="0" fontId="40" fillId="0" borderId="0" xfId="57" applyFont="1" applyAlignment="1">
      <alignment horizontal="center"/>
      <protection/>
    </xf>
    <xf numFmtId="0" fontId="38" fillId="0" borderId="17" xfId="57" applyFont="1" applyBorder="1" applyAlignment="1">
      <alignment horizontal="left"/>
      <protection/>
    </xf>
    <xf numFmtId="0" fontId="38" fillId="0" borderId="61" xfId="57" applyFont="1" applyBorder="1" applyAlignment="1">
      <alignment horizontal="left"/>
      <protection/>
    </xf>
    <xf numFmtId="0" fontId="38" fillId="0" borderId="19" xfId="57" applyFont="1" applyBorder="1" applyAlignment="1">
      <alignment horizontal="left"/>
      <protection/>
    </xf>
    <xf numFmtId="0" fontId="38" fillId="20" borderId="39" xfId="57" applyFont="1" applyFill="1" applyBorder="1" applyAlignment="1">
      <alignment horizontal="center" vertical="center"/>
      <protection/>
    </xf>
    <xf numFmtId="0" fontId="38" fillId="20" borderId="40" xfId="57" applyFont="1" applyFill="1" applyBorder="1" applyAlignment="1">
      <alignment horizontal="center" wrapText="1"/>
      <protection/>
    </xf>
    <xf numFmtId="0" fontId="38" fillId="0" borderId="62" xfId="57" applyFont="1" applyBorder="1" applyAlignment="1">
      <alignment horizontal="center"/>
      <protection/>
    </xf>
    <xf numFmtId="0" fontId="38" fillId="0" borderId="10" xfId="57" applyFont="1" applyBorder="1" applyAlignment="1">
      <alignment horizontal="center"/>
      <protection/>
    </xf>
    <xf numFmtId="0" fontId="38" fillId="0" borderId="53" xfId="57" applyFont="1" applyBorder="1" applyAlignment="1">
      <alignment horizontal="center"/>
      <protection/>
    </xf>
    <xf numFmtId="0" fontId="41" fillId="0" borderId="0" xfId="57" applyFont="1" applyBorder="1">
      <alignment/>
      <protection/>
    </xf>
    <xf numFmtId="0" fontId="38" fillId="20" borderId="63" xfId="57" applyFont="1" applyFill="1" applyBorder="1" applyAlignment="1">
      <alignment horizontal="center" vertical="center"/>
      <protection/>
    </xf>
    <xf numFmtId="0" fontId="38" fillId="0" borderId="64" xfId="57" applyFont="1" applyBorder="1">
      <alignment/>
      <protection/>
    </xf>
    <xf numFmtId="164" fontId="38" fillId="0" borderId="0" xfId="57" applyNumberFormat="1" applyFont="1" applyBorder="1" applyAlignment="1">
      <alignment horizontal="center" vertical="center"/>
      <protection/>
    </xf>
    <xf numFmtId="0" fontId="38" fillId="0" borderId="65" xfId="57" applyFont="1" applyBorder="1">
      <alignment/>
      <protection/>
    </xf>
    <xf numFmtId="0" fontId="38" fillId="20" borderId="0" xfId="57" applyFont="1" applyFill="1">
      <alignment/>
      <protection/>
    </xf>
    <xf numFmtId="0" fontId="41" fillId="20" borderId="26" xfId="57" applyFont="1" applyFill="1" applyBorder="1">
      <alignment/>
      <protection/>
    </xf>
    <xf numFmtId="0" fontId="41" fillId="20" borderId="27" xfId="57" applyFont="1" applyFill="1" applyBorder="1">
      <alignment/>
      <protection/>
    </xf>
    <xf numFmtId="0" fontId="38" fillId="24" borderId="0" xfId="57" applyFont="1" applyFill="1" applyBorder="1" applyAlignment="1">
      <alignment horizontal="center"/>
      <protection/>
    </xf>
    <xf numFmtId="0" fontId="38" fillId="0" borderId="0" xfId="57" applyFont="1" applyAlignment="1">
      <alignment horizontal="right"/>
      <protection/>
    </xf>
    <xf numFmtId="0" fontId="41" fillId="0" borderId="0" xfId="57" applyFont="1" applyAlignment="1">
      <alignment horizontal="center"/>
      <protection/>
    </xf>
    <xf numFmtId="0" fontId="38" fillId="0" borderId="66" xfId="57" applyFont="1" applyBorder="1">
      <alignment/>
      <protection/>
    </xf>
    <xf numFmtId="37" fontId="38" fillId="0" borderId="0" xfId="57" applyNumberFormat="1" applyFont="1" applyBorder="1" applyAlignment="1">
      <alignment/>
      <protection/>
    </xf>
    <xf numFmtId="0" fontId="38" fillId="0" borderId="11" xfId="57" applyFont="1" applyBorder="1">
      <alignment/>
      <protection/>
    </xf>
    <xf numFmtId="37" fontId="38" fillId="0" borderId="67" xfId="57" applyNumberFormat="1" applyFont="1" applyBorder="1" applyAlignment="1">
      <alignment/>
      <protection/>
    </xf>
    <xf numFmtId="0" fontId="38" fillId="0" borderId="14" xfId="57" applyFont="1" applyBorder="1">
      <alignment/>
      <protection/>
    </xf>
    <xf numFmtId="0" fontId="38" fillId="0" borderId="68" xfId="57" applyFont="1" applyBorder="1" applyAlignment="1">
      <alignment horizontal="left"/>
      <protection/>
    </xf>
    <xf numFmtId="0" fontId="38" fillId="0" borderId="69" xfId="57" applyFont="1" applyBorder="1" applyAlignment="1">
      <alignment horizontal="left"/>
      <protection/>
    </xf>
    <xf numFmtId="0" fontId="38" fillId="0" borderId="70" xfId="57" applyFont="1" applyBorder="1" applyAlignment="1">
      <alignment horizontal="left"/>
      <protection/>
    </xf>
    <xf numFmtId="0" fontId="40" fillId="20" borderId="71" xfId="57" applyFont="1" applyFill="1" applyBorder="1">
      <alignment/>
      <protection/>
    </xf>
    <xf numFmtId="0" fontId="40" fillId="20" borderId="72" xfId="57" applyFont="1" applyFill="1" applyBorder="1">
      <alignment/>
      <protection/>
    </xf>
    <xf numFmtId="0" fontId="38" fillId="0" borderId="73" xfId="57" applyFont="1" applyBorder="1">
      <alignment/>
      <protection/>
    </xf>
    <xf numFmtId="0" fontId="40" fillId="0" borderId="52" xfId="57" applyFont="1" applyBorder="1" applyAlignment="1">
      <alignment horizontal="center"/>
      <protection/>
    </xf>
    <xf numFmtId="37" fontId="40" fillId="0" borderId="52" xfId="57" applyNumberFormat="1" applyFont="1" applyBorder="1" applyAlignment="1">
      <alignment horizontal="right"/>
      <protection/>
    </xf>
    <xf numFmtId="0" fontId="40" fillId="0" borderId="52" xfId="57" applyFont="1" applyBorder="1" applyAlignment="1">
      <alignment horizontal="right"/>
      <protection/>
    </xf>
    <xf numFmtId="0" fontId="40" fillId="20" borderId="74" xfId="57" applyFont="1" applyFill="1" applyBorder="1">
      <alignment/>
      <protection/>
    </xf>
    <xf numFmtId="0" fontId="40" fillId="20" borderId="75" xfId="57" applyFont="1" applyFill="1" applyBorder="1" applyAlignment="1">
      <alignment/>
      <protection/>
    </xf>
    <xf numFmtId="0" fontId="40" fillId="20" borderId="76" xfId="57" applyFont="1" applyFill="1" applyBorder="1" applyAlignment="1">
      <alignment/>
      <protection/>
    </xf>
    <xf numFmtId="0" fontId="40" fillId="0" borderId="0" xfId="57" applyFont="1" applyFill="1" applyBorder="1">
      <alignment/>
      <protection/>
    </xf>
    <xf numFmtId="0" fontId="40" fillId="0" borderId="65" xfId="57" applyFont="1" applyBorder="1" applyAlignment="1">
      <alignment horizontal="center"/>
      <protection/>
    </xf>
    <xf numFmtId="0" fontId="40" fillId="0" borderId="65" xfId="57" applyFont="1" applyBorder="1" applyAlignment="1">
      <alignment horizontal="right"/>
      <protection/>
    </xf>
    <xf numFmtId="0" fontId="40" fillId="0" borderId="0" xfId="57" applyFont="1" applyBorder="1" applyAlignment="1">
      <alignment horizontal="right"/>
      <protection/>
    </xf>
    <xf numFmtId="0" fontId="38" fillId="0" borderId="0" xfId="57" applyFont="1" quotePrefix="1">
      <alignment/>
      <protection/>
    </xf>
    <xf numFmtId="0" fontId="38" fillId="20" borderId="31" xfId="57" applyFont="1" applyFill="1" applyBorder="1">
      <alignment/>
      <protection/>
    </xf>
    <xf numFmtId="0" fontId="38" fillId="20" borderId="32" xfId="57" applyFont="1" applyFill="1" applyBorder="1">
      <alignment/>
      <protection/>
    </xf>
    <xf numFmtId="0" fontId="40" fillId="0" borderId="0" xfId="57" applyFont="1" applyAlignment="1">
      <alignment/>
      <protection/>
    </xf>
    <xf numFmtId="0" fontId="38" fillId="0" borderId="0" xfId="57" applyFont="1" applyAlignment="1">
      <alignment horizontal="center"/>
      <protection/>
    </xf>
    <xf numFmtId="3" fontId="6" fillId="0" borderId="17" xfId="0" applyNumberFormat="1" applyFont="1" applyBorder="1" applyAlignment="1">
      <alignment horizontal="right" vertical="top" wrapText="1"/>
    </xf>
    <xf numFmtId="0" fontId="5" fillId="0" borderId="10" xfId="0" applyFont="1" applyBorder="1" applyAlignment="1">
      <alignment horizontal="center" vertical="top" wrapText="1"/>
    </xf>
    <xf numFmtId="3" fontId="38" fillId="0" borderId="25" xfId="0" applyNumberFormat="1" applyFont="1" applyBorder="1" applyAlignment="1">
      <alignment horizontal="right"/>
    </xf>
    <xf numFmtId="3" fontId="38" fillId="0" borderId="38" xfId="0" applyNumberFormat="1" applyFont="1" applyBorder="1" applyAlignment="1">
      <alignment horizontal="right"/>
    </xf>
    <xf numFmtId="3" fontId="38" fillId="0" borderId="77" xfId="0" applyNumberFormat="1" applyFont="1" applyBorder="1" applyAlignment="1">
      <alignment horizontal="right"/>
    </xf>
    <xf numFmtId="3" fontId="39" fillId="0" borderId="14" xfId="0" applyNumberFormat="1" applyFont="1" applyBorder="1" applyAlignment="1">
      <alignment horizontal="right"/>
    </xf>
    <xf numFmtId="3" fontId="46" fillId="0" borderId="14" xfId="0" applyNumberFormat="1" applyFont="1" applyBorder="1" applyAlignment="1">
      <alignment horizontal="right"/>
    </xf>
    <xf numFmtId="3" fontId="46" fillId="0" borderId="25" xfId="0" applyNumberFormat="1" applyFont="1" applyBorder="1" applyAlignment="1">
      <alignment horizontal="right"/>
    </xf>
    <xf numFmtId="3" fontId="46" fillId="0" borderId="12" xfId="0" applyNumberFormat="1" applyFont="1" applyBorder="1" applyAlignment="1">
      <alignment horizontal="right"/>
    </xf>
    <xf numFmtId="3" fontId="46" fillId="0" borderId="46" xfId="0" applyNumberFormat="1" applyFont="1" applyBorder="1" applyAlignment="1">
      <alignment horizontal="right"/>
    </xf>
    <xf numFmtId="3" fontId="47" fillId="0" borderId="14" xfId="0" applyNumberFormat="1" applyFont="1" applyBorder="1" applyAlignment="1">
      <alignment horizontal="right"/>
    </xf>
    <xf numFmtId="166" fontId="48" fillId="0" borderId="38" xfId="42" applyNumberFormat="1" applyFont="1" applyBorder="1" applyAlignment="1">
      <alignment horizontal="right"/>
    </xf>
    <xf numFmtId="166" fontId="48" fillId="0" borderId="14" xfId="42" applyNumberFormat="1" applyFont="1" applyBorder="1" applyAlignment="1">
      <alignment horizontal="right"/>
    </xf>
    <xf numFmtId="166" fontId="48" fillId="0" borderId="25" xfId="42" applyNumberFormat="1" applyFont="1" applyBorder="1" applyAlignment="1">
      <alignment horizontal="right"/>
    </xf>
    <xf numFmtId="166" fontId="48" fillId="0" borderId="20" xfId="42" applyNumberFormat="1" applyFont="1" applyBorder="1" applyAlignment="1">
      <alignment horizontal="right"/>
    </xf>
    <xf numFmtId="166" fontId="48" fillId="0" borderId="17" xfId="42" applyNumberFormat="1" applyFont="1" applyBorder="1" applyAlignment="1">
      <alignment horizontal="right"/>
    </xf>
    <xf numFmtId="166" fontId="49" fillId="0" borderId="14" xfId="42" applyNumberFormat="1" applyFont="1" applyBorder="1" applyAlignment="1">
      <alignment horizontal="right"/>
    </xf>
    <xf numFmtId="166" fontId="48" fillId="0" borderId="47" xfId="42" applyNumberFormat="1" applyFont="1" applyBorder="1" applyAlignment="1">
      <alignment horizontal="right"/>
    </xf>
    <xf numFmtId="166" fontId="48" fillId="0" borderId="77" xfId="42" applyNumberFormat="1" applyFont="1" applyBorder="1" applyAlignment="1">
      <alignment horizontal="right"/>
    </xf>
    <xf numFmtId="166" fontId="48" fillId="0" borderId="0" xfId="42" applyNumberFormat="1" applyFont="1" applyAlignment="1">
      <alignment/>
    </xf>
    <xf numFmtId="166" fontId="50" fillId="0" borderId="15" xfId="42" applyNumberFormat="1" applyFont="1" applyBorder="1" applyAlignment="1">
      <alignment/>
    </xf>
    <xf numFmtId="166" fontId="11" fillId="20" borderId="10" xfId="42" applyNumberFormat="1" applyFont="1" applyFill="1" applyBorder="1" applyAlignment="1" quotePrefix="1">
      <alignment horizontal="center" vertical="center"/>
    </xf>
    <xf numFmtId="0" fontId="38" fillId="0" borderId="36" xfId="57" applyFont="1" applyBorder="1" applyAlignment="1">
      <alignment horizontal="left" wrapText="1"/>
      <protection/>
    </xf>
    <xf numFmtId="0" fontId="38" fillId="0" borderId="37" xfId="57" applyFont="1" applyBorder="1" applyAlignment="1">
      <alignment horizontal="left" wrapText="1"/>
      <protection/>
    </xf>
    <xf numFmtId="0" fontId="38" fillId="0" borderId="45" xfId="57" applyFont="1" applyBorder="1" applyAlignment="1">
      <alignment/>
      <protection/>
    </xf>
    <xf numFmtId="0" fontId="38" fillId="0" borderId="17" xfId="57" applyFont="1" applyBorder="1" applyAlignment="1">
      <alignment/>
      <protection/>
    </xf>
    <xf numFmtId="3" fontId="39" fillId="0" borderId="14" xfId="57" applyNumberFormat="1" applyFont="1" applyBorder="1" applyAlignment="1" quotePrefix="1">
      <alignment horizontal="right"/>
      <protection/>
    </xf>
    <xf numFmtId="3" fontId="39" fillId="0" borderId="14" xfId="57" applyNumberFormat="1" applyFont="1" applyBorder="1" applyAlignment="1">
      <alignment horizontal="right"/>
      <protection/>
    </xf>
    <xf numFmtId="3" fontId="38" fillId="0" borderId="22" xfId="57" applyNumberFormat="1" applyFont="1" applyBorder="1" applyAlignment="1">
      <alignment horizontal="right"/>
      <protection/>
    </xf>
    <xf numFmtId="3" fontId="38" fillId="0" borderId="20" xfId="57" applyNumberFormat="1" applyFont="1" applyBorder="1" applyAlignment="1">
      <alignment horizontal="right"/>
      <protection/>
    </xf>
    <xf numFmtId="0" fontId="38" fillId="0" borderId="64" xfId="57" applyFont="1" applyBorder="1" applyAlignment="1">
      <alignment horizontal="left" wrapText="1"/>
      <protection/>
    </xf>
    <xf numFmtId="0" fontId="38" fillId="0" borderId="49" xfId="57" applyFont="1" applyBorder="1" applyAlignment="1">
      <alignment wrapText="1"/>
      <protection/>
    </xf>
    <xf numFmtId="0" fontId="38" fillId="0" borderId="22" xfId="57" applyFont="1" applyBorder="1" applyAlignment="1">
      <alignment wrapText="1"/>
      <protection/>
    </xf>
    <xf numFmtId="0" fontId="38" fillId="0" borderId="20" xfId="57" applyFont="1" applyBorder="1" applyAlignment="1">
      <alignment wrapText="1"/>
      <protection/>
    </xf>
    <xf numFmtId="3" fontId="38" fillId="0" borderId="21" xfId="57" applyNumberFormat="1" applyFont="1" applyBorder="1" applyAlignment="1">
      <alignment horizontal="right"/>
      <protection/>
    </xf>
    <xf numFmtId="3" fontId="38" fillId="0" borderId="25" xfId="57" applyNumberFormat="1" applyFont="1" applyBorder="1" applyAlignment="1">
      <alignment horizontal="right"/>
      <protection/>
    </xf>
    <xf numFmtId="0" fontId="40" fillId="0" borderId="78" xfId="57" applyFont="1" applyBorder="1" applyAlignment="1">
      <alignment horizontal="center"/>
      <protection/>
    </xf>
    <xf numFmtId="0" fontId="40" fillId="0" borderId="47" xfId="57" applyFont="1" applyBorder="1" applyAlignment="1">
      <alignment horizontal="center"/>
      <protection/>
    </xf>
    <xf numFmtId="3" fontId="40" fillId="0" borderId="47" xfId="57" applyNumberFormat="1" applyFont="1" applyBorder="1" applyAlignment="1">
      <alignment horizontal="right"/>
      <protection/>
    </xf>
    <xf numFmtId="3" fontId="40" fillId="0" borderId="48" xfId="57" applyNumberFormat="1" applyFont="1" applyBorder="1" applyAlignment="1">
      <alignment horizontal="right"/>
      <protection/>
    </xf>
    <xf numFmtId="0" fontId="41" fillId="0" borderId="0" xfId="57" applyFont="1" applyAlignment="1">
      <alignment horizontal="center"/>
      <protection/>
    </xf>
    <xf numFmtId="0" fontId="42" fillId="20" borderId="31" xfId="57" applyFont="1" applyFill="1" applyBorder="1" applyAlignment="1">
      <alignment/>
      <protection/>
    </xf>
    <xf numFmtId="0" fontId="40" fillId="0" borderId="0" xfId="57" applyFont="1" applyAlignment="1">
      <alignment horizontal="left" wrapText="1"/>
      <protection/>
    </xf>
    <xf numFmtId="0" fontId="40" fillId="0" borderId="0" xfId="57" applyFont="1" applyAlignment="1">
      <alignment horizontal="right"/>
      <protection/>
    </xf>
    <xf numFmtId="0" fontId="40" fillId="0" borderId="0" xfId="57" applyFont="1" applyAlignment="1">
      <alignment horizontal="center"/>
      <protection/>
    </xf>
    <xf numFmtId="0" fontId="40" fillId="0" borderId="49" xfId="57" applyFont="1" applyFill="1" applyBorder="1" applyAlignment="1">
      <alignment horizontal="left" wrapText="1"/>
      <protection/>
    </xf>
    <xf numFmtId="0" fontId="40" fillId="0" borderId="22" xfId="57" applyFont="1" applyFill="1" applyBorder="1" applyAlignment="1">
      <alignment horizontal="left" wrapText="1"/>
      <protection/>
    </xf>
    <xf numFmtId="0" fontId="40" fillId="0" borderId="20" xfId="57" applyFont="1" applyFill="1" applyBorder="1" applyAlignment="1">
      <alignment horizontal="left" wrapText="1"/>
      <protection/>
    </xf>
    <xf numFmtId="3" fontId="38" fillId="0" borderId="14" xfId="57" applyNumberFormat="1" applyFont="1" applyBorder="1" applyAlignment="1">
      <alignment horizontal="right"/>
      <protection/>
    </xf>
    <xf numFmtId="0" fontId="38" fillId="0" borderId="14" xfId="0" applyFont="1" applyBorder="1" applyAlignment="1">
      <alignment/>
    </xf>
    <xf numFmtId="3" fontId="38" fillId="0" borderId="68" xfId="0" applyNumberFormat="1" applyFont="1" applyBorder="1" applyAlignment="1">
      <alignment horizontal="right"/>
    </xf>
    <xf numFmtId="3" fontId="38" fillId="0" borderId="69" xfId="0" applyNumberFormat="1" applyFont="1" applyBorder="1" applyAlignment="1">
      <alignment horizontal="right"/>
    </xf>
    <xf numFmtId="3" fontId="38" fillId="0" borderId="70" xfId="0" applyNumberFormat="1" applyFont="1" applyBorder="1" applyAlignment="1">
      <alignment horizontal="right"/>
    </xf>
    <xf numFmtId="3" fontId="38" fillId="0" borderId="79" xfId="0" applyNumberFormat="1" applyFont="1" applyBorder="1" applyAlignment="1">
      <alignment horizontal="right"/>
    </xf>
    <xf numFmtId="0" fontId="41" fillId="0" borderId="0" xfId="57" applyFont="1" applyAlignment="1">
      <alignment horizontal="right"/>
      <protection/>
    </xf>
    <xf numFmtId="0" fontId="36" fillId="0" borderId="0" xfId="0" applyFont="1" applyAlignment="1">
      <alignment horizontal="center"/>
    </xf>
    <xf numFmtId="0" fontId="13" fillId="20" borderId="80" xfId="0" applyFont="1" applyFill="1" applyBorder="1" applyAlignment="1">
      <alignment horizontal="center" vertical="top" wrapText="1"/>
    </xf>
    <xf numFmtId="0" fontId="13" fillId="20" borderId="18" xfId="0" applyFont="1" applyFill="1" applyBorder="1" applyAlignment="1">
      <alignment horizontal="center" vertical="center" wrapText="1"/>
    </xf>
    <xf numFmtId="0" fontId="15" fillId="0" borderId="81" xfId="0" applyFont="1" applyBorder="1" applyAlignment="1">
      <alignment horizontal="center"/>
    </xf>
    <xf numFmtId="0" fontId="5" fillId="0" borderId="0" xfId="0" applyFont="1" applyAlignment="1">
      <alignment horizontal="center"/>
    </xf>
    <xf numFmtId="0" fontId="37" fillId="0" borderId="0" xfId="0" applyFont="1" applyAlignment="1">
      <alignment horizontal="center"/>
    </xf>
    <xf numFmtId="0" fontId="13" fillId="0" borderId="0" xfId="0" applyFont="1" applyAlignment="1">
      <alignment horizontal="center"/>
    </xf>
    <xf numFmtId="0" fontId="13" fillId="20" borderId="82" xfId="0" applyFont="1" applyFill="1" applyBorder="1" applyAlignment="1">
      <alignment horizontal="center" vertical="top" wrapText="1"/>
    </xf>
    <xf numFmtId="0" fontId="15" fillId="0" borderId="0" xfId="57" applyFont="1" applyAlignment="1">
      <alignment horizontal="center"/>
      <protection/>
    </xf>
    <xf numFmtId="0" fontId="12" fillId="0" borderId="0" xfId="57" applyFont="1" applyBorder="1" applyAlignment="1">
      <alignment horizontal="center" wrapText="1"/>
      <protection/>
    </xf>
    <xf numFmtId="0" fontId="34" fillId="0" borderId="0" xfId="0" applyFont="1" applyAlignment="1">
      <alignment horizontal="center"/>
    </xf>
    <xf numFmtId="0" fontId="14" fillId="0" borderId="0" xfId="0" applyFont="1" applyAlignment="1">
      <alignment horizontal="center"/>
    </xf>
    <xf numFmtId="0" fontId="13" fillId="20" borderId="16" xfId="0" applyFont="1" applyFill="1" applyBorder="1" applyAlignment="1">
      <alignment horizontal="center" vertical="center" wrapText="1"/>
    </xf>
    <xf numFmtId="0" fontId="13" fillId="20" borderId="17" xfId="0" applyFont="1" applyFill="1" applyBorder="1" applyAlignment="1">
      <alignment horizontal="center" vertical="center" wrapText="1"/>
    </xf>
    <xf numFmtId="0" fontId="15" fillId="0" borderId="81" xfId="0" applyFont="1" applyBorder="1" applyAlignment="1">
      <alignment horizontal="right"/>
    </xf>
    <xf numFmtId="0" fontId="13" fillId="20" borderId="82" xfId="0" applyFont="1" applyFill="1" applyBorder="1" applyAlignment="1">
      <alignment horizontal="center" vertical="center" wrapText="1"/>
    </xf>
    <xf numFmtId="0" fontId="13" fillId="20" borderId="80" xfId="0" applyFont="1" applyFill="1" applyBorder="1" applyAlignment="1">
      <alignment horizontal="center" vertical="center" wrapText="1"/>
    </xf>
    <xf numFmtId="0" fontId="35" fillId="0" borderId="0" xfId="57" applyFont="1" applyAlignment="1">
      <alignment horizontal="center"/>
      <protection/>
    </xf>
    <xf numFmtId="0" fontId="34" fillId="0" borderId="0" xfId="57" applyFont="1" applyAlignment="1">
      <alignment horizontal="center"/>
      <protection/>
    </xf>
    <xf numFmtId="0" fontId="10" fillId="0" borderId="10" xfId="57" applyFont="1" applyFill="1" applyBorder="1" applyAlignment="1">
      <alignment horizontal="center" vertical="center"/>
      <protection/>
    </xf>
    <xf numFmtId="0" fontId="13" fillId="20" borderId="10" xfId="57" applyFont="1" applyFill="1" applyBorder="1" applyAlignment="1">
      <alignment horizontal="center" vertical="center"/>
      <protection/>
    </xf>
    <xf numFmtId="0" fontId="13" fillId="20" borderId="10" xfId="57" applyFont="1" applyFill="1" applyBorder="1" applyAlignment="1">
      <alignment horizontal="center" vertical="center" wrapText="1"/>
      <protection/>
    </xf>
    <xf numFmtId="3" fontId="16" fillId="0" borderId="0" xfId="57" applyNumberFormat="1" applyFont="1" applyAlignment="1">
      <alignment horizontal="center"/>
      <protection/>
    </xf>
    <xf numFmtId="3" fontId="5" fillId="0" borderId="0" xfId="57" applyNumberFormat="1" applyFont="1" applyAlignment="1">
      <alignment horizontal="center"/>
      <protection/>
    </xf>
    <xf numFmtId="0" fontId="16" fillId="0" borderId="0" xfId="57" applyFont="1" applyAlignment="1">
      <alignment horizontal="left"/>
      <protection/>
    </xf>
    <xf numFmtId="0" fontId="3" fillId="0" borderId="0" xfId="57" applyFont="1" applyAlignment="1">
      <alignment horizontal="left"/>
      <protection/>
    </xf>
    <xf numFmtId="0" fontId="5" fillId="0" borderId="0" xfId="57" applyFont="1" applyAlignment="1">
      <alignment horizontal="left"/>
      <protection/>
    </xf>
    <xf numFmtId="0" fontId="6" fillId="0" borderId="0" xfId="57" applyAlignment="1">
      <alignment horizontal="center"/>
      <protection/>
    </xf>
    <xf numFmtId="0" fontId="13" fillId="0" borderId="0" xfId="57" applyFont="1" applyAlignment="1">
      <alignment horizontal="center"/>
      <protection/>
    </xf>
    <xf numFmtId="3" fontId="39" fillId="0" borderId="25" xfId="57" applyNumberFormat="1" applyFont="1" applyBorder="1" applyAlignment="1">
      <alignment horizontal="right"/>
      <protection/>
    </xf>
    <xf numFmtId="0" fontId="38" fillId="0" borderId="33" xfId="57" applyFont="1" applyBorder="1" applyAlignment="1">
      <alignment wrapText="1"/>
      <protection/>
    </xf>
    <xf numFmtId="0" fontId="38" fillId="0" borderId="15" xfId="57" applyFont="1" applyBorder="1" applyAlignment="1" quotePrefix="1">
      <alignment wrapText="1"/>
      <protection/>
    </xf>
    <xf numFmtId="0" fontId="40" fillId="20" borderId="83" xfId="57" applyFont="1" applyFill="1" applyBorder="1" applyAlignment="1">
      <alignment horizontal="left" wrapText="1"/>
      <protection/>
    </xf>
    <xf numFmtId="0" fontId="40" fillId="20" borderId="84" xfId="57" applyFont="1" applyFill="1" applyBorder="1" applyAlignment="1">
      <alignment horizontal="left" wrapText="1"/>
      <protection/>
    </xf>
    <xf numFmtId="0" fontId="40" fillId="20" borderId="85" xfId="57" applyFont="1" applyFill="1" applyBorder="1" applyAlignment="1">
      <alignment horizontal="left" wrapText="1"/>
      <protection/>
    </xf>
    <xf numFmtId="0" fontId="38" fillId="20" borderId="86" xfId="57" applyFont="1" applyFill="1" applyBorder="1" applyAlignment="1">
      <alignment horizontal="center"/>
      <protection/>
    </xf>
    <xf numFmtId="0" fontId="38" fillId="20" borderId="87" xfId="57" applyFont="1" applyFill="1" applyBorder="1" applyAlignment="1">
      <alignment horizontal="center"/>
      <protection/>
    </xf>
    <xf numFmtId="0" fontId="38" fillId="0" borderId="17" xfId="57" applyFont="1" applyBorder="1" applyAlignment="1" quotePrefix="1">
      <alignment/>
      <protection/>
    </xf>
    <xf numFmtId="3" fontId="38" fillId="0" borderId="14" xfId="57" applyNumberFormat="1" applyFont="1" applyBorder="1" applyAlignment="1">
      <alignment/>
      <protection/>
    </xf>
    <xf numFmtId="3" fontId="39" fillId="0" borderId="11" xfId="57" applyNumberFormat="1" applyFont="1" applyBorder="1" applyAlignment="1">
      <alignment horizontal="right"/>
      <protection/>
    </xf>
    <xf numFmtId="3" fontId="39" fillId="0" borderId="51" xfId="57" applyNumberFormat="1" applyFont="1" applyBorder="1" applyAlignment="1">
      <alignment horizontal="right"/>
      <protection/>
    </xf>
    <xf numFmtId="49" fontId="38" fillId="0" borderId="42" xfId="57" applyNumberFormat="1" applyFont="1" applyBorder="1" applyAlignment="1">
      <alignment horizontal="left"/>
      <protection/>
    </xf>
    <xf numFmtId="49" fontId="38" fillId="0" borderId="14" xfId="57" applyNumberFormat="1" applyFont="1" applyBorder="1" applyAlignment="1" quotePrefix="1">
      <alignment horizontal="left"/>
      <protection/>
    </xf>
    <xf numFmtId="37" fontId="38" fillId="0" borderId="14" xfId="57" applyNumberFormat="1" applyFont="1" applyBorder="1" applyAlignment="1">
      <alignment/>
      <protection/>
    </xf>
    <xf numFmtId="0" fontId="40" fillId="24" borderId="57" xfId="57" applyFont="1" applyFill="1" applyBorder="1" applyAlignment="1">
      <alignment horizontal="center"/>
      <protection/>
    </xf>
    <xf numFmtId="0" fontId="40" fillId="24" borderId="88" xfId="57" applyFont="1" applyFill="1" applyBorder="1" applyAlignment="1">
      <alignment horizontal="center"/>
      <protection/>
    </xf>
    <xf numFmtId="3" fontId="40" fillId="0" borderId="88" xfId="57" applyNumberFormat="1" applyFont="1" applyBorder="1" applyAlignment="1">
      <alignment horizontal="right"/>
      <protection/>
    </xf>
    <xf numFmtId="3" fontId="38" fillId="0" borderId="88" xfId="57" applyNumberFormat="1" applyFont="1" applyBorder="1" applyAlignment="1">
      <alignment horizontal="right"/>
      <protection/>
    </xf>
    <xf numFmtId="3" fontId="38" fillId="0" borderId="89" xfId="57" applyNumberFormat="1" applyFont="1" applyBorder="1" applyAlignment="1">
      <alignment horizontal="right"/>
      <protection/>
    </xf>
    <xf numFmtId="49" fontId="38" fillId="0" borderId="45" xfId="57" applyNumberFormat="1" applyFont="1" applyBorder="1" applyAlignment="1">
      <alignment horizontal="left"/>
      <protection/>
    </xf>
    <xf numFmtId="49" fontId="38" fillId="0" borderId="17" xfId="57" applyNumberFormat="1" applyFont="1" applyBorder="1" applyAlignment="1">
      <alignment horizontal="left"/>
      <protection/>
    </xf>
    <xf numFmtId="3" fontId="41" fillId="0" borderId="90" xfId="57" applyNumberFormat="1" applyFont="1" applyBorder="1" applyAlignment="1">
      <alignment horizontal="right"/>
      <protection/>
    </xf>
    <xf numFmtId="3" fontId="38" fillId="0" borderId="90" xfId="57" applyNumberFormat="1" applyFont="1" applyBorder="1" applyAlignment="1">
      <alignment horizontal="right"/>
      <protection/>
    </xf>
    <xf numFmtId="3" fontId="38" fillId="0" borderId="91" xfId="57" applyNumberFormat="1" applyFont="1" applyBorder="1" applyAlignment="1">
      <alignment horizontal="right"/>
      <protection/>
    </xf>
    <xf numFmtId="49" fontId="38" fillId="0" borderId="14" xfId="57" applyNumberFormat="1" applyFont="1" applyBorder="1" applyAlignment="1">
      <alignment horizontal="left"/>
      <protection/>
    </xf>
    <xf numFmtId="3" fontId="40" fillId="0" borderId="14" xfId="57" applyNumberFormat="1" applyFont="1" applyBorder="1" applyAlignment="1">
      <alignment horizontal="right"/>
      <protection/>
    </xf>
    <xf numFmtId="0" fontId="40" fillId="0" borderId="24" xfId="57" applyFont="1" applyBorder="1" applyAlignment="1">
      <alignment horizontal="center"/>
      <protection/>
    </xf>
    <xf numFmtId="0" fontId="40" fillId="0" borderId="58" xfId="57" applyFont="1" applyBorder="1" applyAlignment="1">
      <alignment horizontal="center"/>
      <protection/>
    </xf>
    <xf numFmtId="0" fontId="40" fillId="0" borderId="59" xfId="57" applyFont="1" applyBorder="1" applyAlignment="1">
      <alignment horizontal="center"/>
      <protection/>
    </xf>
    <xf numFmtId="0" fontId="40" fillId="0" borderId="88" xfId="57" applyFont="1" applyBorder="1" applyAlignment="1">
      <alignment horizontal="right"/>
      <protection/>
    </xf>
    <xf numFmtId="0" fontId="40" fillId="0" borderId="89" xfId="57" applyFont="1" applyBorder="1" applyAlignment="1">
      <alignment horizontal="right"/>
      <protection/>
    </xf>
    <xf numFmtId="0" fontId="38" fillId="0" borderId="42" xfId="57" applyFont="1" applyBorder="1" applyAlignment="1">
      <alignment/>
      <protection/>
    </xf>
    <xf numFmtId="0" fontId="38" fillId="0" borderId="14" xfId="57" applyFont="1" applyBorder="1" applyAlignment="1">
      <alignment/>
      <protection/>
    </xf>
    <xf numFmtId="0" fontId="39" fillId="0" borderId="14" xfId="57" applyFont="1" applyBorder="1" applyAlignment="1">
      <alignment horizontal="right"/>
      <protection/>
    </xf>
    <xf numFmtId="0" fontId="39" fillId="0" borderId="25" xfId="57" applyFont="1" applyBorder="1" applyAlignment="1">
      <alignment horizontal="right"/>
      <protection/>
    </xf>
    <xf numFmtId="0" fontId="38" fillId="0" borderId="33" xfId="57" applyFont="1" applyBorder="1" applyAlignment="1">
      <alignment/>
      <protection/>
    </xf>
    <xf numFmtId="0" fontId="38" fillId="0" borderId="15" xfId="57" applyFont="1" applyBorder="1" applyAlignment="1">
      <alignment/>
      <protection/>
    </xf>
    <xf numFmtId="0" fontId="38" fillId="0" borderId="13" xfId="57" applyFont="1" applyBorder="1" applyAlignment="1">
      <alignment horizontal="right"/>
      <protection/>
    </xf>
    <xf numFmtId="0" fontId="38" fillId="0" borderId="15" xfId="57" applyFont="1" applyBorder="1" applyAlignment="1">
      <alignment horizontal="right"/>
      <protection/>
    </xf>
    <xf numFmtId="0" fontId="38" fillId="0" borderId="92" xfId="57" applyFont="1" applyBorder="1" applyAlignment="1">
      <alignment horizontal="right"/>
      <protection/>
    </xf>
    <xf numFmtId="3" fontId="38" fillId="0" borderId="11" xfId="57" applyNumberFormat="1" applyFont="1" applyBorder="1" applyAlignment="1">
      <alignment/>
      <protection/>
    </xf>
    <xf numFmtId="0" fontId="39" fillId="0" borderId="11" xfId="57" applyFont="1" applyBorder="1" applyAlignment="1">
      <alignment horizontal="right"/>
      <protection/>
    </xf>
    <xf numFmtId="0" fontId="39" fillId="0" borderId="51" xfId="57" applyFont="1" applyBorder="1" applyAlignment="1">
      <alignment horizontal="right"/>
      <protection/>
    </xf>
    <xf numFmtId="0" fontId="39" fillId="0" borderId="21" xfId="57" applyFont="1" applyBorder="1" applyAlignment="1">
      <alignment horizontal="right"/>
      <protection/>
    </xf>
    <xf numFmtId="0" fontId="39" fillId="0" borderId="22" xfId="57" applyFont="1" applyBorder="1" applyAlignment="1">
      <alignment horizontal="right"/>
      <protection/>
    </xf>
    <xf numFmtId="0" fontId="39" fillId="0" borderId="23" xfId="57" applyFont="1" applyBorder="1" applyAlignment="1">
      <alignment horizontal="right"/>
      <protection/>
    </xf>
    <xf numFmtId="37" fontId="38" fillId="0" borderId="13" xfId="57" applyNumberFormat="1" applyFont="1" applyBorder="1" applyAlignment="1">
      <alignment/>
      <protection/>
    </xf>
    <xf numFmtId="37" fontId="38" fillId="0" borderId="18" xfId="57" applyNumberFormat="1" applyFont="1" applyBorder="1" applyAlignment="1">
      <alignment horizontal="center"/>
      <protection/>
    </xf>
    <xf numFmtId="0" fontId="38" fillId="20" borderId="10" xfId="57" applyFont="1" applyFill="1" applyBorder="1" applyAlignment="1">
      <alignment horizontal="center"/>
      <protection/>
    </xf>
    <xf numFmtId="0" fontId="38" fillId="20" borderId="53" xfId="57" applyFont="1" applyFill="1" applyBorder="1" applyAlignment="1">
      <alignment horizontal="center"/>
      <protection/>
    </xf>
    <xf numFmtId="0" fontId="38" fillId="0" borderId="21" xfId="57" applyFont="1" applyBorder="1" applyAlignment="1">
      <alignment horizontal="left"/>
      <protection/>
    </xf>
    <xf numFmtId="0" fontId="38" fillId="0" borderId="22" xfId="57" applyFont="1" applyBorder="1" applyAlignment="1">
      <alignment horizontal="left"/>
      <protection/>
    </xf>
    <xf numFmtId="0" fontId="38" fillId="0" borderId="20" xfId="57" applyFont="1" applyBorder="1" applyAlignment="1">
      <alignment horizontal="left"/>
      <protection/>
    </xf>
    <xf numFmtId="37" fontId="38" fillId="0" borderId="14" xfId="57" applyNumberFormat="1" applyFont="1" applyBorder="1" applyAlignment="1">
      <alignment horizontal="center"/>
      <protection/>
    </xf>
    <xf numFmtId="37" fontId="38" fillId="0" borderId="11" xfId="57" applyNumberFormat="1" applyFont="1" applyBorder="1" applyAlignment="1">
      <alignment/>
      <protection/>
    </xf>
    <xf numFmtId="37" fontId="38" fillId="0" borderId="16" xfId="57" applyNumberFormat="1" applyFont="1" applyBorder="1" applyAlignment="1">
      <alignment horizontal="center"/>
      <protection/>
    </xf>
    <xf numFmtId="0" fontId="40" fillId="0" borderId="82" xfId="57" applyFont="1" applyBorder="1" applyAlignment="1">
      <alignment horizontal="center"/>
      <protection/>
    </xf>
    <xf numFmtId="0" fontId="40" fillId="0" borderId="72" xfId="57" applyFont="1" applyBorder="1" applyAlignment="1">
      <alignment horizontal="center"/>
      <protection/>
    </xf>
    <xf numFmtId="0" fontId="40" fillId="0" borderId="80" xfId="57" applyFont="1" applyBorder="1" applyAlignment="1">
      <alignment horizontal="center"/>
      <protection/>
    </xf>
    <xf numFmtId="37" fontId="40" fillId="0" borderId="82" xfId="57" applyNumberFormat="1" applyFont="1" applyBorder="1" applyAlignment="1">
      <alignment horizontal="right"/>
      <protection/>
    </xf>
    <xf numFmtId="37" fontId="40" fillId="0" borderId="72" xfId="57" applyNumberFormat="1" applyFont="1" applyBorder="1" applyAlignment="1">
      <alignment horizontal="right"/>
      <protection/>
    </xf>
    <xf numFmtId="37" fontId="40" fillId="0" borderId="80" xfId="57" applyNumberFormat="1" applyFont="1" applyBorder="1" applyAlignment="1">
      <alignment horizontal="right"/>
      <protection/>
    </xf>
    <xf numFmtId="166" fontId="40" fillId="0" borderId="82" xfId="42" applyNumberFormat="1" applyFont="1" applyBorder="1" applyAlignment="1">
      <alignment horizontal="right"/>
    </xf>
    <xf numFmtId="166" fontId="40" fillId="0" borderId="72" xfId="42" applyNumberFormat="1" applyFont="1" applyBorder="1" applyAlignment="1">
      <alignment horizontal="right"/>
    </xf>
    <xf numFmtId="166" fontId="40" fillId="0" borderId="80" xfId="42" applyNumberFormat="1" applyFont="1" applyBorder="1" applyAlignment="1">
      <alignment horizontal="right"/>
    </xf>
    <xf numFmtId="0" fontId="41" fillId="20" borderId="10" xfId="57" applyFont="1" applyFill="1" applyBorder="1" applyAlignment="1">
      <alignment/>
      <protection/>
    </xf>
    <xf numFmtId="166" fontId="38" fillId="0" borderId="14" xfId="42" applyNumberFormat="1" applyFont="1" applyBorder="1" applyAlignment="1">
      <alignment horizontal="right"/>
    </xf>
    <xf numFmtId="166" fontId="38" fillId="0" borderId="25" xfId="42" applyNumberFormat="1" applyFont="1" applyBorder="1" applyAlignment="1">
      <alignment horizontal="right"/>
    </xf>
    <xf numFmtId="0" fontId="38" fillId="0" borderId="93" xfId="57" applyFont="1" applyBorder="1" applyAlignment="1">
      <alignment/>
      <protection/>
    </xf>
    <xf numFmtId="0" fontId="38" fillId="0" borderId="18" xfId="57" applyFont="1" applyBorder="1" applyAlignment="1">
      <alignment/>
      <protection/>
    </xf>
    <xf numFmtId="166" fontId="38" fillId="0" borderId="13" xfId="42" applyNumberFormat="1" applyFont="1" applyBorder="1" applyAlignment="1">
      <alignment horizontal="right"/>
    </xf>
    <xf numFmtId="166" fontId="38" fillId="0" borderId="56" xfId="42" applyNumberFormat="1" applyFont="1" applyBorder="1" applyAlignment="1">
      <alignment horizontal="right"/>
    </xf>
    <xf numFmtId="0" fontId="41" fillId="0" borderId="62" xfId="57" applyFont="1" applyBorder="1" applyAlignment="1">
      <alignment/>
      <protection/>
    </xf>
    <xf numFmtId="0" fontId="41" fillId="0" borderId="10" xfId="57" applyFont="1" applyBorder="1" applyAlignment="1">
      <alignment/>
      <protection/>
    </xf>
    <xf numFmtId="0" fontId="41" fillId="0" borderId="82" xfId="57" applyFont="1" applyBorder="1" applyAlignment="1">
      <alignment/>
      <protection/>
    </xf>
    <xf numFmtId="37" fontId="40" fillId="0" borderId="10" xfId="57" applyNumberFormat="1" applyFont="1" applyBorder="1" applyAlignment="1">
      <alignment horizontal="center"/>
      <protection/>
    </xf>
    <xf numFmtId="0" fontId="40" fillId="0" borderId="10" xfId="57" applyFont="1" applyBorder="1" applyAlignment="1">
      <alignment horizontal="center"/>
      <protection/>
    </xf>
    <xf numFmtId="0" fontId="40" fillId="0" borderId="53" xfId="57" applyFont="1" applyBorder="1" applyAlignment="1">
      <alignment horizontal="center"/>
      <protection/>
    </xf>
    <xf numFmtId="0" fontId="38" fillId="0" borderId="17" xfId="57" applyFont="1" applyBorder="1" applyAlignment="1">
      <alignment horizontal="right"/>
      <protection/>
    </xf>
    <xf numFmtId="0" fontId="38" fillId="0" borderId="94" xfId="57" applyFont="1" applyBorder="1" applyAlignment="1">
      <alignment horizontal="right"/>
      <protection/>
    </xf>
    <xf numFmtId="0" fontId="38" fillId="0" borderId="15" xfId="57" applyFont="1" applyBorder="1" applyAlignment="1">
      <alignment wrapText="1"/>
      <protection/>
    </xf>
    <xf numFmtId="0" fontId="38" fillId="0" borderId="93" xfId="57" applyFont="1" applyBorder="1" applyAlignment="1">
      <alignment wrapText="1"/>
      <protection/>
    </xf>
    <xf numFmtId="0" fontId="38" fillId="0" borderId="18" xfId="57" applyFont="1" applyBorder="1" applyAlignment="1">
      <alignment wrapText="1"/>
      <protection/>
    </xf>
    <xf numFmtId="37" fontId="38" fillId="0" borderId="13" xfId="0" applyNumberFormat="1" applyFont="1" applyBorder="1" applyAlignment="1">
      <alignment/>
    </xf>
    <xf numFmtId="0" fontId="38" fillId="0" borderId="13" xfId="0" applyFont="1" applyBorder="1" applyAlignment="1">
      <alignment horizontal="right"/>
    </xf>
    <xf numFmtId="0" fontId="38" fillId="0" borderId="56" xfId="0" applyFont="1" applyBorder="1" applyAlignment="1">
      <alignment horizontal="right"/>
    </xf>
    <xf numFmtId="0" fontId="38" fillId="0" borderId="42" xfId="57" applyFont="1" applyBorder="1" applyAlignment="1">
      <alignment wrapText="1"/>
      <protection/>
    </xf>
    <xf numFmtId="0" fontId="38" fillId="0" borderId="14" xfId="57" applyFont="1" applyBorder="1" applyAlignment="1">
      <alignment wrapText="1"/>
      <protection/>
    </xf>
    <xf numFmtId="37" fontId="38" fillId="0" borderId="14" xfId="0" applyNumberFormat="1" applyFont="1" applyBorder="1" applyAlignment="1">
      <alignment/>
    </xf>
    <xf numFmtId="37" fontId="40" fillId="0" borderId="10" xfId="57" applyNumberFormat="1" applyFont="1" applyBorder="1" applyAlignment="1">
      <alignment horizontal="right"/>
      <protection/>
    </xf>
    <xf numFmtId="0" fontId="40" fillId="0" borderId="10" xfId="57" applyFont="1" applyBorder="1" applyAlignment="1">
      <alignment horizontal="right"/>
      <protection/>
    </xf>
    <xf numFmtId="166" fontId="40" fillId="0" borderId="10" xfId="57" applyNumberFormat="1" applyFont="1" applyBorder="1" applyAlignment="1">
      <alignment horizontal="right"/>
      <protection/>
    </xf>
    <xf numFmtId="0" fontId="40" fillId="0" borderId="53" xfId="57" applyFont="1" applyBorder="1" applyAlignment="1">
      <alignment horizontal="right"/>
      <protection/>
    </xf>
    <xf numFmtId="0" fontId="38" fillId="0" borderId="45" xfId="57" applyFont="1" applyBorder="1" applyAlignment="1">
      <alignment wrapText="1"/>
      <protection/>
    </xf>
    <xf numFmtId="0" fontId="38" fillId="0" borderId="17" xfId="57" applyFont="1" applyBorder="1" applyAlignment="1">
      <alignment wrapText="1"/>
      <protection/>
    </xf>
    <xf numFmtId="166" fontId="38" fillId="0" borderId="15" xfId="42" applyNumberFormat="1" applyFont="1" applyBorder="1" applyAlignment="1">
      <alignment horizontal="right"/>
    </xf>
    <xf numFmtId="3" fontId="38" fillId="0" borderId="15" xfId="57" applyNumberFormat="1" applyFont="1" applyBorder="1" applyAlignment="1">
      <alignment horizontal="right"/>
      <protection/>
    </xf>
    <xf numFmtId="3" fontId="38" fillId="0" borderId="92" xfId="57" applyNumberFormat="1" applyFont="1" applyBorder="1" applyAlignment="1">
      <alignment horizontal="right"/>
      <protection/>
    </xf>
    <xf numFmtId="166" fontId="40" fillId="0" borderId="10" xfId="42" applyNumberFormat="1" applyFont="1" applyBorder="1" applyAlignment="1">
      <alignment horizontal="right"/>
    </xf>
    <xf numFmtId="3" fontId="40" fillId="0" borderId="10" xfId="57" applyNumberFormat="1" applyFont="1" applyBorder="1" applyAlignment="1">
      <alignment horizontal="right"/>
      <protection/>
    </xf>
    <xf numFmtId="0" fontId="38" fillId="0" borderId="14" xfId="57" applyFont="1" applyBorder="1" applyAlignment="1">
      <alignment horizontal="right"/>
      <protection/>
    </xf>
    <xf numFmtId="3" fontId="38" fillId="0" borderId="14" xfId="0" applyNumberFormat="1" applyFont="1" applyBorder="1" applyAlignment="1">
      <alignment horizontal="right"/>
    </xf>
    <xf numFmtId="3" fontId="38" fillId="0" borderId="15" xfId="0" applyNumberFormat="1" applyFont="1" applyBorder="1" applyAlignment="1">
      <alignment horizontal="right"/>
    </xf>
    <xf numFmtId="3" fontId="38" fillId="0" borderId="92" xfId="0" applyNumberFormat="1" applyFont="1" applyBorder="1" applyAlignment="1">
      <alignment horizontal="right"/>
    </xf>
    <xf numFmtId="0" fontId="38" fillId="0" borderId="14" xfId="0" applyFont="1" applyBorder="1" applyAlignment="1">
      <alignment horizontal="right"/>
    </xf>
    <xf numFmtId="3" fontId="38" fillId="0" borderId="11" xfId="0" applyNumberFormat="1" applyFont="1" applyBorder="1" applyAlignment="1">
      <alignment/>
    </xf>
    <xf numFmtId="0" fontId="38" fillId="0" borderId="15" xfId="0" applyFont="1" applyBorder="1" applyAlignment="1">
      <alignment horizontal="right"/>
    </xf>
    <xf numFmtId="0" fontId="40" fillId="0" borderId="33" xfId="57" applyFont="1" applyBorder="1" applyAlignment="1">
      <alignment wrapText="1"/>
      <protection/>
    </xf>
    <xf numFmtId="0" fontId="40" fillId="0" borderId="15" xfId="57" applyFont="1" applyBorder="1" applyAlignment="1">
      <alignment wrapText="1"/>
      <protection/>
    </xf>
    <xf numFmtId="3" fontId="38" fillId="0" borderId="25" xfId="0" applyNumberFormat="1" applyFont="1" applyBorder="1" applyAlignment="1">
      <alignment horizontal="right"/>
    </xf>
    <xf numFmtId="37" fontId="38" fillId="0" borderId="14" xfId="0" applyNumberFormat="1" applyFont="1" applyBorder="1" applyAlignment="1">
      <alignment horizontal="right"/>
    </xf>
    <xf numFmtId="0" fontId="40" fillId="0" borderId="42" xfId="57" applyFont="1" applyBorder="1" applyAlignment="1">
      <alignment wrapText="1"/>
      <protection/>
    </xf>
    <xf numFmtId="0" fontId="40" fillId="0" borderId="14" xfId="57" applyFont="1" applyBorder="1" applyAlignment="1">
      <alignment wrapText="1"/>
      <protection/>
    </xf>
    <xf numFmtId="37" fontId="38" fillId="0" borderId="21" xfId="0" applyNumberFormat="1" applyFont="1" applyBorder="1" applyAlignment="1">
      <alignment/>
    </xf>
    <xf numFmtId="37" fontId="38" fillId="0" borderId="22" xfId="0" applyNumberFormat="1" applyFont="1" applyBorder="1" applyAlignment="1">
      <alignment/>
    </xf>
    <xf numFmtId="37" fontId="38" fillId="0" borderId="20" xfId="0" applyNumberFormat="1" applyFont="1" applyBorder="1" applyAlignment="1">
      <alignment/>
    </xf>
    <xf numFmtId="0" fontId="40" fillId="0" borderId="45" xfId="57" applyFont="1" applyBorder="1" applyAlignment="1">
      <alignment wrapText="1"/>
      <protection/>
    </xf>
    <xf numFmtId="0" fontId="40" fillId="0" borderId="17" xfId="57" applyFont="1" applyBorder="1" applyAlignment="1">
      <alignment wrapText="1"/>
      <protection/>
    </xf>
    <xf numFmtId="37" fontId="38" fillId="0" borderId="17" xfId="0" applyNumberFormat="1" applyFont="1" applyBorder="1" applyAlignment="1">
      <alignment/>
    </xf>
    <xf numFmtId="3" fontId="38" fillId="0" borderId="17" xfId="0" applyNumberFormat="1" applyFont="1" applyBorder="1" applyAlignment="1">
      <alignment horizontal="right"/>
    </xf>
    <xf numFmtId="3" fontId="38" fillId="0" borderId="94" xfId="0" applyNumberFormat="1" applyFont="1" applyBorder="1" applyAlignment="1">
      <alignment horizontal="right"/>
    </xf>
    <xf numFmtId="0" fontId="38" fillId="0" borderId="43" xfId="57" applyFont="1" applyBorder="1" applyAlignment="1">
      <alignment/>
      <protection/>
    </xf>
    <xf numFmtId="0" fontId="38" fillId="0" borderId="38" xfId="57" applyFont="1" applyBorder="1" applyAlignment="1">
      <alignment/>
      <protection/>
    </xf>
    <xf numFmtId="0" fontId="38" fillId="0" borderId="95" xfId="57" applyFont="1" applyBorder="1" applyAlignment="1">
      <alignment horizontal="center"/>
      <protection/>
    </xf>
    <xf numFmtId="0" fontId="38" fillId="0" borderId="96" xfId="57" applyFont="1" applyBorder="1" applyAlignment="1">
      <alignment horizontal="center"/>
      <protection/>
    </xf>
    <xf numFmtId="0" fontId="38" fillId="0" borderId="97" xfId="57" applyFont="1" applyBorder="1" applyAlignment="1">
      <alignment horizontal="center"/>
      <protection/>
    </xf>
    <xf numFmtId="0" fontId="38" fillId="0" borderId="98" xfId="57" applyFont="1" applyBorder="1" applyAlignment="1">
      <alignment horizontal="center"/>
      <protection/>
    </xf>
    <xf numFmtId="0" fontId="40" fillId="20" borderId="83" xfId="57" applyFont="1" applyFill="1" applyBorder="1" applyAlignment="1">
      <alignment horizontal="center"/>
      <protection/>
    </xf>
    <xf numFmtId="0" fontId="40" fillId="20" borderId="84" xfId="57" applyFont="1" applyFill="1" applyBorder="1" applyAlignment="1">
      <alignment horizontal="center"/>
      <protection/>
    </xf>
    <xf numFmtId="0" fontId="40" fillId="20" borderId="85" xfId="57" applyFont="1" applyFill="1" applyBorder="1" applyAlignment="1">
      <alignment horizontal="center"/>
      <protection/>
    </xf>
    <xf numFmtId="0" fontId="40" fillId="20" borderId="40" xfId="57" applyFont="1" applyFill="1" applyBorder="1" applyAlignment="1">
      <alignment horizontal="center"/>
      <protection/>
    </xf>
    <xf numFmtId="0" fontId="40" fillId="20" borderId="41" xfId="57" applyFont="1" applyFill="1" applyBorder="1" applyAlignment="1">
      <alignment horizontal="center"/>
      <protection/>
    </xf>
    <xf numFmtId="0" fontId="38" fillId="0" borderId="99" xfId="57" applyFont="1" applyBorder="1" applyAlignment="1">
      <alignment horizontal="center"/>
      <protection/>
    </xf>
    <xf numFmtId="0" fontId="38" fillId="0" borderId="100" xfId="57" applyFont="1" applyBorder="1" applyAlignment="1">
      <alignment horizontal="center"/>
      <protection/>
    </xf>
    <xf numFmtId="0" fontId="38" fillId="0" borderId="101" xfId="57" applyFont="1" applyBorder="1" applyAlignment="1">
      <alignment horizontal="center"/>
      <protection/>
    </xf>
    <xf numFmtId="0" fontId="38" fillId="0" borderId="102" xfId="57" applyFont="1" applyBorder="1" applyAlignment="1">
      <alignment horizontal="center"/>
      <protection/>
    </xf>
    <xf numFmtId="0" fontId="38" fillId="0" borderId="103" xfId="57" applyFont="1" applyBorder="1" applyAlignment="1">
      <alignment horizontal="center"/>
      <protection/>
    </xf>
    <xf numFmtId="0" fontId="38" fillId="0" borderId="21" xfId="57" applyFont="1" applyBorder="1" applyAlignment="1">
      <alignment horizontal="center"/>
      <protection/>
    </xf>
    <xf numFmtId="0" fontId="38" fillId="0" borderId="22" xfId="57" applyFont="1" applyBorder="1" applyAlignment="1">
      <alignment horizontal="center"/>
      <protection/>
    </xf>
    <xf numFmtId="0" fontId="38" fillId="0" borderId="20" xfId="57" applyFont="1" applyBorder="1" applyAlignment="1">
      <alignment horizontal="center"/>
      <protection/>
    </xf>
    <xf numFmtId="0" fontId="38" fillId="0" borderId="23" xfId="57" applyFont="1" applyBorder="1" applyAlignment="1">
      <alignment horizontal="center"/>
      <protection/>
    </xf>
    <xf numFmtId="0" fontId="41" fillId="24" borderId="71" xfId="57" applyFont="1" applyFill="1" applyBorder="1" applyAlignment="1">
      <alignment horizontal="left" vertical="center" wrapText="1"/>
      <protection/>
    </xf>
    <xf numFmtId="0" fontId="41" fillId="24" borderId="72" xfId="57" applyFont="1" applyFill="1" applyBorder="1" applyAlignment="1">
      <alignment horizontal="left" vertical="center" wrapText="1"/>
      <protection/>
    </xf>
    <xf numFmtId="0" fontId="41" fillId="24" borderId="104" xfId="57" applyFont="1" applyFill="1" applyBorder="1" applyAlignment="1">
      <alignment horizontal="left" vertical="center" wrapText="1"/>
      <protection/>
    </xf>
    <xf numFmtId="0" fontId="41" fillId="0" borderId="50" xfId="57" applyFont="1" applyBorder="1" applyAlignment="1">
      <alignment/>
      <protection/>
    </xf>
    <xf numFmtId="0" fontId="41" fillId="0" borderId="11" xfId="57" applyFont="1" applyBorder="1" applyAlignment="1">
      <alignment/>
      <protection/>
    </xf>
    <xf numFmtId="0" fontId="38" fillId="0" borderId="11" xfId="57" applyFont="1" applyBorder="1" applyAlignment="1">
      <alignment horizontal="right"/>
      <protection/>
    </xf>
    <xf numFmtId="0" fontId="38" fillId="0" borderId="51" xfId="57" applyFont="1" applyBorder="1" applyAlignment="1">
      <alignment horizontal="right"/>
      <protection/>
    </xf>
    <xf numFmtId="37" fontId="38" fillId="0" borderId="25" xfId="57" applyNumberFormat="1" applyFont="1" applyBorder="1" applyAlignment="1">
      <alignment/>
      <protection/>
    </xf>
    <xf numFmtId="0" fontId="38" fillId="0" borderId="105" xfId="57" applyFont="1" applyBorder="1" applyAlignment="1">
      <alignment/>
      <protection/>
    </xf>
    <xf numFmtId="0" fontId="38" fillId="0" borderId="106" xfId="57" applyFont="1" applyBorder="1" applyAlignment="1">
      <alignment/>
      <protection/>
    </xf>
    <xf numFmtId="0" fontId="38" fillId="0" borderId="107" xfId="57" applyFont="1" applyBorder="1" applyAlignment="1">
      <alignment/>
      <protection/>
    </xf>
    <xf numFmtId="3" fontId="38" fillId="0" borderId="107" xfId="57" applyNumberFormat="1" applyFont="1" applyBorder="1" applyAlignment="1">
      <alignment horizontal="right"/>
      <protection/>
    </xf>
    <xf numFmtId="3" fontId="38" fillId="0" borderId="108" xfId="57" applyNumberFormat="1" applyFont="1" applyBorder="1" applyAlignment="1">
      <alignment horizontal="right"/>
      <protection/>
    </xf>
    <xf numFmtId="3" fontId="38" fillId="0" borderId="109" xfId="57" applyNumberFormat="1" applyFont="1" applyBorder="1" applyAlignment="1">
      <alignment horizontal="right"/>
      <protection/>
    </xf>
    <xf numFmtId="0" fontId="38" fillId="0" borderId="108" xfId="57" applyFont="1" applyBorder="1" applyAlignment="1">
      <alignment horizontal="right"/>
      <protection/>
    </xf>
    <xf numFmtId="0" fontId="38" fillId="0" borderId="110" xfId="57" applyFont="1" applyBorder="1" applyAlignment="1">
      <alignment horizontal="right"/>
      <protection/>
    </xf>
    <xf numFmtId="0" fontId="40" fillId="20" borderId="39" xfId="57" applyFont="1" applyFill="1" applyBorder="1" applyAlignment="1">
      <alignment/>
      <protection/>
    </xf>
    <xf numFmtId="0" fontId="40" fillId="20" borderId="40" xfId="57" applyFont="1" applyFill="1" applyBorder="1" applyAlignment="1">
      <alignment/>
      <protection/>
    </xf>
    <xf numFmtId="0" fontId="38" fillId="0" borderId="50" xfId="57" applyFont="1" applyBorder="1" applyAlignment="1">
      <alignment/>
      <protection/>
    </xf>
    <xf numFmtId="0" fontId="38" fillId="0" borderId="11" xfId="57" applyFont="1" applyBorder="1" applyAlignment="1">
      <alignment/>
      <protection/>
    </xf>
    <xf numFmtId="0" fontId="38" fillId="0" borderId="99" xfId="57" applyFont="1" applyBorder="1" applyAlignment="1">
      <alignment/>
      <protection/>
    </xf>
    <xf numFmtId="3" fontId="38" fillId="0" borderId="11" xfId="57" applyNumberFormat="1" applyFont="1" applyBorder="1" applyAlignment="1">
      <alignment horizontal="right"/>
      <protection/>
    </xf>
    <xf numFmtId="0" fontId="38" fillId="0" borderId="100" xfId="57" applyFont="1" applyBorder="1" applyAlignment="1">
      <alignment horizontal="right"/>
      <protection/>
    </xf>
    <xf numFmtId="0" fontId="38" fillId="0" borderId="111" xfId="57" applyFont="1" applyBorder="1" applyAlignment="1">
      <alignment horizontal="right"/>
      <protection/>
    </xf>
    <xf numFmtId="0" fontId="38" fillId="0" borderId="21" xfId="57" applyFont="1" applyBorder="1" applyAlignment="1">
      <alignment/>
      <protection/>
    </xf>
    <xf numFmtId="0" fontId="38" fillId="0" borderId="22" xfId="57" applyFont="1" applyBorder="1" applyAlignment="1">
      <alignment horizontal="right"/>
      <protection/>
    </xf>
    <xf numFmtId="0" fontId="38" fillId="0" borderId="23" xfId="57" applyFont="1" applyBorder="1" applyAlignment="1">
      <alignment horizontal="right"/>
      <protection/>
    </xf>
    <xf numFmtId="0" fontId="41" fillId="24" borderId="0" xfId="57" applyFont="1" applyFill="1" applyBorder="1" applyAlignment="1">
      <alignment/>
      <protection/>
    </xf>
    <xf numFmtId="0" fontId="41" fillId="24" borderId="0" xfId="57" applyFont="1" applyFill="1" applyBorder="1" applyAlignment="1">
      <alignment horizontal="center" vertical="center" wrapText="1"/>
      <protection/>
    </xf>
    <xf numFmtId="0" fontId="41" fillId="20" borderId="83" xfId="57" applyFont="1" applyFill="1" applyBorder="1" applyAlignment="1">
      <alignment horizontal="left" wrapText="1"/>
      <protection/>
    </xf>
    <xf numFmtId="0" fontId="41" fillId="20" borderId="84" xfId="57" applyFont="1" applyFill="1" applyBorder="1" applyAlignment="1">
      <alignment horizontal="left" wrapText="1"/>
      <protection/>
    </xf>
    <xf numFmtId="0" fontId="41" fillId="20" borderId="85" xfId="57" applyFont="1" applyFill="1" applyBorder="1" applyAlignment="1">
      <alignment horizontal="left" wrapText="1"/>
      <protection/>
    </xf>
    <xf numFmtId="0" fontId="38" fillId="0" borderId="21" xfId="57" applyFont="1" applyBorder="1" applyAlignment="1">
      <alignment horizontal="right"/>
      <protection/>
    </xf>
    <xf numFmtId="0" fontId="38" fillId="0" borderId="20" xfId="57" applyFont="1" applyBorder="1" applyAlignment="1">
      <alignment horizontal="right"/>
      <protection/>
    </xf>
    <xf numFmtId="0" fontId="38" fillId="0" borderId="95" xfId="57" applyFont="1" applyBorder="1" applyAlignment="1">
      <alignment/>
      <protection/>
    </xf>
    <xf numFmtId="0" fontId="38" fillId="0" borderId="95" xfId="57" applyFont="1" applyBorder="1" applyAlignment="1">
      <alignment horizontal="right"/>
      <protection/>
    </xf>
    <xf numFmtId="0" fontId="38" fillId="0" borderId="96" xfId="57" applyFont="1" applyBorder="1" applyAlignment="1">
      <alignment horizontal="right"/>
      <protection/>
    </xf>
    <xf numFmtId="0" fontId="38" fillId="0" borderId="97" xfId="57" applyFont="1" applyBorder="1" applyAlignment="1">
      <alignment horizontal="right"/>
      <protection/>
    </xf>
    <xf numFmtId="0" fontId="38" fillId="0" borderId="98" xfId="57" applyFont="1" applyBorder="1" applyAlignment="1">
      <alignment horizontal="right"/>
      <protection/>
    </xf>
    <xf numFmtId="166" fontId="38" fillId="0" borderId="21" xfId="42" applyNumberFormat="1" applyFont="1" applyBorder="1" applyAlignment="1">
      <alignment horizontal="right"/>
    </xf>
    <xf numFmtId="166" fontId="38" fillId="0" borderId="22" xfId="42" applyNumberFormat="1" applyFont="1" applyBorder="1" applyAlignment="1">
      <alignment horizontal="right"/>
    </xf>
    <xf numFmtId="166" fontId="38" fillId="0" borderId="20" xfId="42" applyNumberFormat="1" applyFont="1" applyBorder="1" applyAlignment="1">
      <alignment horizontal="right"/>
    </xf>
    <xf numFmtId="166" fontId="38" fillId="0" borderId="23" xfId="42" applyNumberFormat="1" applyFont="1" applyBorder="1" applyAlignment="1">
      <alignment horizontal="right"/>
    </xf>
    <xf numFmtId="166" fontId="38" fillId="0" borderId="112" xfId="42" applyNumberFormat="1" applyFont="1" applyBorder="1" applyAlignment="1">
      <alignment horizontal="right"/>
    </xf>
    <xf numFmtId="166" fontId="38" fillId="0" borderId="66" xfId="42" applyNumberFormat="1" applyFont="1" applyBorder="1" applyAlignment="1">
      <alignment horizontal="right"/>
    </xf>
    <xf numFmtId="166" fontId="38" fillId="0" borderId="113" xfId="42" applyNumberFormat="1" applyFont="1" applyBorder="1" applyAlignment="1">
      <alignment horizontal="right"/>
    </xf>
    <xf numFmtId="166" fontId="38" fillId="0" borderId="114" xfId="42" applyNumberFormat="1" applyFont="1" applyBorder="1" applyAlignment="1">
      <alignment horizontal="right"/>
    </xf>
    <xf numFmtId="3" fontId="38" fillId="0" borderId="23" xfId="57" applyNumberFormat="1" applyFont="1" applyBorder="1" applyAlignment="1">
      <alignment horizontal="right"/>
      <protection/>
    </xf>
    <xf numFmtId="166" fontId="38" fillId="0" borderId="95" xfId="42" applyNumberFormat="1" applyFont="1" applyFill="1" applyBorder="1" applyAlignment="1">
      <alignment horizontal="right"/>
    </xf>
    <xf numFmtId="166" fontId="38" fillId="0" borderId="96" xfId="42" applyNumberFormat="1" applyFont="1" applyFill="1" applyBorder="1" applyAlignment="1">
      <alignment horizontal="right"/>
    </xf>
    <xf numFmtId="166" fontId="38" fillId="0" borderId="97" xfId="42" applyNumberFormat="1" applyFont="1" applyFill="1" applyBorder="1" applyAlignment="1">
      <alignment horizontal="right"/>
    </xf>
    <xf numFmtId="3" fontId="38" fillId="0" borderId="31" xfId="57" applyNumberFormat="1" applyFont="1" applyBorder="1" applyAlignment="1">
      <alignment horizontal="right"/>
      <protection/>
    </xf>
    <xf numFmtId="3" fontId="38" fillId="0" borderId="32" xfId="57" applyNumberFormat="1" applyFont="1" applyBorder="1" applyAlignment="1">
      <alignment horizontal="right"/>
      <protection/>
    </xf>
    <xf numFmtId="0" fontId="38" fillId="0" borderId="0" xfId="57" applyFont="1" applyBorder="1" applyAlignment="1">
      <alignment horizontal="center"/>
      <protection/>
    </xf>
    <xf numFmtId="37" fontId="38" fillId="0" borderId="21" xfId="57" applyNumberFormat="1" applyFont="1" applyFill="1" applyBorder="1" applyAlignment="1">
      <alignment/>
      <protection/>
    </xf>
    <xf numFmtId="37" fontId="38" fillId="0" borderId="22" xfId="57" applyNumberFormat="1" applyFont="1" applyFill="1" applyBorder="1" applyAlignment="1">
      <alignment/>
      <protection/>
    </xf>
    <xf numFmtId="37" fontId="38" fillId="0" borderId="20" xfId="57" applyNumberFormat="1" applyFont="1" applyFill="1" applyBorder="1" applyAlignment="1">
      <alignment/>
      <protection/>
    </xf>
    <xf numFmtId="0" fontId="40" fillId="0" borderId="0" xfId="57" applyFont="1" applyBorder="1" applyAlignment="1">
      <alignment horizontal="center"/>
      <protection/>
    </xf>
    <xf numFmtId="0" fontId="38" fillId="0" borderId="61" xfId="57" applyFont="1" applyBorder="1" applyAlignment="1">
      <alignment/>
      <protection/>
    </xf>
    <xf numFmtId="0" fontId="38" fillId="0" borderId="112" xfId="57" applyFont="1" applyBorder="1" applyAlignment="1">
      <alignment horizontal="center"/>
      <protection/>
    </xf>
    <xf numFmtId="0" fontId="38" fillId="0" borderId="66" xfId="57" applyFont="1" applyBorder="1" applyAlignment="1">
      <alignment horizontal="center"/>
      <protection/>
    </xf>
    <xf numFmtId="0" fontId="38" fillId="0" borderId="113" xfId="57" applyFont="1" applyBorder="1" applyAlignment="1">
      <alignment horizontal="center"/>
      <protection/>
    </xf>
    <xf numFmtId="0" fontId="38" fillId="0" borderId="114" xfId="57" applyFont="1" applyBorder="1" applyAlignment="1">
      <alignment horizontal="center"/>
      <protection/>
    </xf>
    <xf numFmtId="0" fontId="41" fillId="20" borderId="83" xfId="57" applyFont="1" applyFill="1" applyBorder="1" applyAlignment="1">
      <alignment horizontal="center" wrapText="1"/>
      <protection/>
    </xf>
    <xf numFmtId="0" fontId="38" fillId="20" borderId="84" xfId="57" applyFont="1" applyFill="1" applyBorder="1" applyAlignment="1">
      <alignment horizontal="center" wrapText="1"/>
      <protection/>
    </xf>
    <xf numFmtId="0" fontId="38" fillId="20" borderId="85" xfId="57" applyFont="1" applyFill="1" applyBorder="1" applyAlignment="1">
      <alignment horizontal="center" wrapText="1"/>
      <protection/>
    </xf>
    <xf numFmtId="166" fontId="38" fillId="0" borderId="115" xfId="57" applyNumberFormat="1" applyFont="1" applyBorder="1" applyAlignment="1">
      <alignment horizontal="right"/>
      <protection/>
    </xf>
    <xf numFmtId="0" fontId="38" fillId="0" borderId="58" xfId="57" applyFont="1" applyBorder="1" applyAlignment="1">
      <alignment horizontal="right"/>
      <protection/>
    </xf>
    <xf numFmtId="0" fontId="38" fillId="0" borderId="59" xfId="57" applyFont="1" applyBorder="1" applyAlignment="1">
      <alignment horizontal="right"/>
      <protection/>
    </xf>
    <xf numFmtId="0" fontId="38" fillId="0" borderId="60" xfId="57" applyFont="1" applyBorder="1" applyAlignment="1">
      <alignment horizontal="right"/>
      <protection/>
    </xf>
    <xf numFmtId="0" fontId="38" fillId="0" borderId="68" xfId="57" applyFont="1" applyBorder="1" applyAlignment="1">
      <alignment horizontal="center"/>
      <protection/>
    </xf>
    <xf numFmtId="0" fontId="38" fillId="0" borderId="69" xfId="57" applyFont="1" applyBorder="1" applyAlignment="1">
      <alignment horizontal="center"/>
      <protection/>
    </xf>
    <xf numFmtId="0" fontId="38" fillId="0" borderId="70" xfId="57" applyFont="1" applyBorder="1" applyAlignment="1">
      <alignment horizontal="center"/>
      <protection/>
    </xf>
    <xf numFmtId="0" fontId="38" fillId="0" borderId="68" xfId="57" applyFont="1" applyBorder="1" applyAlignment="1">
      <alignment horizontal="right"/>
      <protection/>
    </xf>
    <xf numFmtId="0" fontId="38" fillId="0" borderId="69" xfId="57" applyFont="1" applyBorder="1" applyAlignment="1">
      <alignment horizontal="right"/>
      <protection/>
    </xf>
    <xf numFmtId="0" fontId="38" fillId="0" borderId="79" xfId="57" applyFont="1" applyBorder="1" applyAlignment="1">
      <alignment horizontal="right"/>
      <protection/>
    </xf>
    <xf numFmtId="166" fontId="38" fillId="0" borderId="21" xfId="42" applyNumberFormat="1" applyFont="1" applyBorder="1" applyAlignment="1">
      <alignment horizontal="center"/>
    </xf>
    <xf numFmtId="166" fontId="38" fillId="0" borderId="22" xfId="42" applyNumberFormat="1" applyFont="1" applyBorder="1" applyAlignment="1">
      <alignment horizontal="center"/>
    </xf>
    <xf numFmtId="166" fontId="38" fillId="0" borderId="20" xfId="42" applyNumberFormat="1" applyFont="1" applyBorder="1" applyAlignment="1">
      <alignment horizontal="center"/>
    </xf>
    <xf numFmtId="166" fontId="38" fillId="0" borderId="99" xfId="42" applyNumberFormat="1" applyFont="1" applyBorder="1" applyAlignment="1">
      <alignment horizontal="right"/>
    </xf>
    <xf numFmtId="166" fontId="38" fillId="0" borderId="100" xfId="42" applyNumberFormat="1" applyFont="1" applyBorder="1" applyAlignment="1">
      <alignment horizontal="right"/>
    </xf>
    <xf numFmtId="166" fontId="38" fillId="0" borderId="101" xfId="42" applyNumberFormat="1" applyFont="1" applyBorder="1" applyAlignment="1">
      <alignment horizontal="right"/>
    </xf>
    <xf numFmtId="166" fontId="38" fillId="0" borderId="111" xfId="42" applyNumberFormat="1" applyFont="1" applyBorder="1" applyAlignment="1">
      <alignment horizontal="right"/>
    </xf>
    <xf numFmtId="0" fontId="38" fillId="20" borderId="40" xfId="57" applyFont="1" applyFill="1" applyBorder="1" applyAlignment="1">
      <alignment horizontal="center"/>
      <protection/>
    </xf>
    <xf numFmtId="0" fontId="38" fillId="20" borderId="41" xfId="57" applyFont="1" applyFill="1" applyBorder="1" applyAlignment="1">
      <alignment horizontal="center"/>
      <protection/>
    </xf>
    <xf numFmtId="3" fontId="38" fillId="0" borderId="19" xfId="57" applyNumberFormat="1" applyFont="1" applyBorder="1" applyAlignment="1">
      <alignment horizontal="right"/>
      <protection/>
    </xf>
    <xf numFmtId="3" fontId="38" fillId="0" borderId="12" xfId="57" applyNumberFormat="1" applyFont="1" applyBorder="1" applyAlignment="1">
      <alignment horizontal="right"/>
      <protection/>
    </xf>
    <xf numFmtId="3" fontId="38" fillId="0" borderId="46" xfId="57" applyNumberFormat="1" applyFont="1" applyBorder="1" applyAlignment="1">
      <alignment horizontal="right"/>
      <protection/>
    </xf>
    <xf numFmtId="0" fontId="38" fillId="0" borderId="13" xfId="57" applyFont="1" applyBorder="1" applyAlignment="1">
      <alignment/>
      <protection/>
    </xf>
    <xf numFmtId="3" fontId="38" fillId="0" borderId="68" xfId="57" applyNumberFormat="1" applyFont="1" applyBorder="1" applyAlignment="1">
      <alignment/>
      <protection/>
    </xf>
    <xf numFmtId="3" fontId="38" fillId="0" borderId="69" xfId="57" applyNumberFormat="1" applyFont="1" applyBorder="1" applyAlignment="1">
      <alignment/>
      <protection/>
    </xf>
    <xf numFmtId="3" fontId="38" fillId="0" borderId="70" xfId="57" applyNumberFormat="1" applyFont="1" applyBorder="1" applyAlignment="1">
      <alignment/>
      <protection/>
    </xf>
    <xf numFmtId="3" fontId="38" fillId="0" borderId="79" xfId="57" applyNumberFormat="1" applyFont="1" applyBorder="1" applyAlignment="1">
      <alignment/>
      <protection/>
    </xf>
    <xf numFmtId="0" fontId="38" fillId="0" borderId="17" xfId="57" applyFont="1" applyBorder="1" applyAlignment="1">
      <alignment horizontal="left"/>
      <protection/>
    </xf>
    <xf numFmtId="3" fontId="38" fillId="0" borderId="17" xfId="57" applyNumberFormat="1" applyFont="1" applyBorder="1" applyAlignment="1">
      <alignment horizontal="right"/>
      <protection/>
    </xf>
    <xf numFmtId="3" fontId="38" fillId="0" borderId="94" xfId="57" applyNumberFormat="1" applyFont="1" applyBorder="1" applyAlignment="1">
      <alignment horizontal="right"/>
      <protection/>
    </xf>
    <xf numFmtId="0" fontId="38" fillId="0" borderId="35" xfId="57" applyFont="1" applyBorder="1" applyAlignment="1">
      <alignment horizontal="left" wrapText="1"/>
      <protection/>
    </xf>
    <xf numFmtId="0" fontId="38" fillId="0" borderId="16" xfId="57" applyFont="1" applyBorder="1" applyAlignment="1">
      <alignment/>
      <protection/>
    </xf>
    <xf numFmtId="3" fontId="38" fillId="0" borderId="112" xfId="57" applyNumberFormat="1" applyFont="1" applyBorder="1" applyAlignment="1">
      <alignment/>
      <protection/>
    </xf>
    <xf numFmtId="3" fontId="38" fillId="0" borderId="66" xfId="57" applyNumberFormat="1" applyFont="1" applyBorder="1" applyAlignment="1">
      <alignment/>
      <protection/>
    </xf>
    <xf numFmtId="3" fontId="38" fillId="0" borderId="113" xfId="57" applyNumberFormat="1" applyFont="1" applyBorder="1" applyAlignment="1">
      <alignment/>
      <protection/>
    </xf>
    <xf numFmtId="3" fontId="38" fillId="0" borderId="114" xfId="57" applyNumberFormat="1" applyFont="1" applyBorder="1" applyAlignment="1">
      <alignment/>
      <protection/>
    </xf>
    <xf numFmtId="0" fontId="40" fillId="20" borderId="116" xfId="57" applyFont="1" applyFill="1" applyBorder="1" applyAlignment="1">
      <alignment/>
      <protection/>
    </xf>
    <xf numFmtId="0" fontId="38" fillId="0" borderId="13" xfId="57" applyFont="1" applyBorder="1" applyAlignment="1">
      <alignment horizontal="left" wrapText="1"/>
      <protection/>
    </xf>
    <xf numFmtId="0" fontId="40" fillId="0" borderId="82" xfId="57" applyFont="1" applyBorder="1" applyAlignment="1">
      <alignment horizontal="left"/>
      <protection/>
    </xf>
    <xf numFmtId="0" fontId="40" fillId="0" borderId="72" xfId="57" applyFont="1" applyBorder="1" applyAlignment="1">
      <alignment horizontal="left"/>
      <protection/>
    </xf>
    <xf numFmtId="0" fontId="40" fillId="0" borderId="80" xfId="57" applyFont="1" applyBorder="1" applyAlignment="1">
      <alignment horizontal="left"/>
      <protection/>
    </xf>
    <xf numFmtId="3" fontId="39" fillId="0" borderId="82" xfId="57" applyNumberFormat="1" applyFont="1" applyBorder="1" applyAlignment="1">
      <alignment horizontal="center"/>
      <protection/>
    </xf>
    <xf numFmtId="3" fontId="39" fillId="0" borderId="72" xfId="57" applyNumberFormat="1" applyFont="1" applyBorder="1" applyAlignment="1">
      <alignment horizontal="center"/>
      <protection/>
    </xf>
    <xf numFmtId="3" fontId="39" fillId="0" borderId="80" xfId="57" applyNumberFormat="1" applyFont="1" applyBorder="1" applyAlignment="1">
      <alignment horizontal="center"/>
      <protection/>
    </xf>
    <xf numFmtId="0" fontId="38" fillId="0" borderId="14" xfId="57" applyFont="1" applyBorder="1" applyAlignment="1">
      <alignment horizontal="left" wrapText="1"/>
      <protection/>
    </xf>
    <xf numFmtId="0" fontId="38" fillId="0" borderId="21" xfId="57" applyFont="1" applyBorder="1" applyAlignment="1">
      <alignment horizontal="left" wrapText="1"/>
      <protection/>
    </xf>
    <xf numFmtId="0" fontId="38" fillId="0" borderId="22" xfId="57" applyFont="1" applyBorder="1" applyAlignment="1">
      <alignment horizontal="left" wrapText="1"/>
      <protection/>
    </xf>
    <xf numFmtId="0" fontId="38" fillId="0" borderId="20" xfId="57" applyFont="1" applyBorder="1" applyAlignment="1">
      <alignment horizontal="left" wrapText="1"/>
      <protection/>
    </xf>
    <xf numFmtId="0" fontId="38" fillId="0" borderId="16" xfId="57" applyFont="1" applyBorder="1" applyAlignment="1">
      <alignment horizontal="left" wrapText="1"/>
      <protection/>
    </xf>
    <xf numFmtId="3" fontId="38" fillId="0" borderId="16" xfId="57" applyNumberFormat="1" applyFont="1" applyBorder="1" applyAlignment="1">
      <alignment horizontal="right"/>
      <protection/>
    </xf>
    <xf numFmtId="3" fontId="38" fillId="0" borderId="117" xfId="57" applyNumberFormat="1" applyFont="1" applyBorder="1" applyAlignment="1">
      <alignment horizontal="right"/>
      <protection/>
    </xf>
    <xf numFmtId="0" fontId="38" fillId="0" borderId="55" xfId="57" applyFont="1" applyBorder="1" applyAlignment="1">
      <alignment horizontal="right"/>
      <protection/>
    </xf>
    <xf numFmtId="0" fontId="38" fillId="0" borderId="70" xfId="57" applyFont="1" applyBorder="1" applyAlignment="1">
      <alignment horizontal="right"/>
      <protection/>
    </xf>
    <xf numFmtId="0" fontId="38" fillId="0" borderId="49" xfId="57" applyFont="1" applyBorder="1" applyAlignment="1">
      <alignment horizontal="right"/>
      <protection/>
    </xf>
    <xf numFmtId="0" fontId="38" fillId="0" borderId="54" xfId="57" applyFont="1" applyBorder="1" applyAlignment="1">
      <alignment horizontal="right"/>
      <protection/>
    </xf>
    <xf numFmtId="0" fontId="38" fillId="0" borderId="101" xfId="57" applyFont="1" applyBorder="1" applyAlignment="1">
      <alignment horizontal="right"/>
      <protection/>
    </xf>
    <xf numFmtId="0" fontId="38" fillId="0" borderId="99" xfId="57" applyFont="1" applyBorder="1" applyAlignment="1">
      <alignment horizontal="right"/>
      <protection/>
    </xf>
    <xf numFmtId="0" fontId="38" fillId="0" borderId="0" xfId="57" applyFont="1" applyBorder="1" applyAlignment="1">
      <alignment horizontal="center" vertical="center"/>
      <protection/>
    </xf>
    <xf numFmtId="0" fontId="41" fillId="0" borderId="19" xfId="57" applyFont="1" applyBorder="1" applyAlignment="1">
      <alignment/>
      <protection/>
    </xf>
    <xf numFmtId="0" fontId="41" fillId="0" borderId="12" xfId="57" applyFont="1" applyBorder="1" applyAlignment="1">
      <alignment/>
      <protection/>
    </xf>
    <xf numFmtId="0" fontId="41" fillId="0" borderId="118" xfId="57" applyFont="1" applyBorder="1" applyAlignment="1">
      <alignment/>
      <protection/>
    </xf>
    <xf numFmtId="0" fontId="38" fillId="20" borderId="119" xfId="57" applyFont="1" applyFill="1" applyBorder="1" applyAlignment="1">
      <alignment horizontal="center" vertical="center"/>
      <protection/>
    </xf>
    <xf numFmtId="0" fontId="38" fillId="20" borderId="120" xfId="57" applyFont="1" applyFill="1" applyBorder="1" applyAlignment="1">
      <alignment horizontal="center" vertical="center"/>
      <protection/>
    </xf>
    <xf numFmtId="0" fontId="38" fillId="20" borderId="62" xfId="57" applyFont="1" applyFill="1" applyBorder="1" applyAlignment="1">
      <alignment horizontal="center" vertical="center" wrapText="1"/>
      <protection/>
    </xf>
    <xf numFmtId="0" fontId="38" fillId="20" borderId="10" xfId="57" applyFont="1" applyFill="1" applyBorder="1" applyAlignment="1">
      <alignment horizontal="center" vertical="center" wrapText="1"/>
      <protection/>
    </xf>
    <xf numFmtId="0" fontId="41" fillId="0" borderId="121" xfId="57" applyFont="1" applyBorder="1" applyAlignment="1">
      <alignment/>
      <protection/>
    </xf>
    <xf numFmtId="0" fontId="41" fillId="0" borderId="16" xfId="57" applyFont="1" applyBorder="1" applyAlignment="1">
      <alignment/>
      <protection/>
    </xf>
    <xf numFmtId="0" fontId="41" fillId="0" borderId="112" xfId="57" applyFont="1" applyBorder="1" applyAlignment="1">
      <alignment/>
      <protection/>
    </xf>
    <xf numFmtId="0" fontId="40" fillId="0" borderId="57" xfId="57" applyFont="1" applyBorder="1" applyAlignment="1">
      <alignment horizontal="center"/>
      <protection/>
    </xf>
    <xf numFmtId="0" fontId="40" fillId="0" borderId="88" xfId="57" applyFont="1" applyBorder="1" applyAlignment="1">
      <alignment horizontal="center"/>
      <protection/>
    </xf>
    <xf numFmtId="0" fontId="40" fillId="0" borderId="115" xfId="57" applyFont="1" applyBorder="1" applyAlignment="1">
      <alignment horizontal="center"/>
      <protection/>
    </xf>
    <xf numFmtId="3" fontId="38" fillId="0" borderId="99" xfId="57" applyNumberFormat="1" applyFont="1" applyBorder="1" applyAlignment="1">
      <alignment/>
      <protection/>
    </xf>
    <xf numFmtId="3" fontId="38" fillId="0" borderId="100" xfId="57" applyNumberFormat="1" applyFont="1" applyBorder="1" applyAlignment="1">
      <alignment/>
      <protection/>
    </xf>
    <xf numFmtId="3" fontId="38" fillId="0" borderId="101" xfId="57" applyNumberFormat="1" applyFont="1" applyBorder="1" applyAlignment="1">
      <alignment/>
      <protection/>
    </xf>
    <xf numFmtId="3" fontId="38" fillId="0" borderId="111" xfId="57" applyNumberFormat="1" applyFont="1" applyBorder="1" applyAlignment="1">
      <alignment/>
      <protection/>
    </xf>
    <xf numFmtId="0" fontId="38" fillId="0" borderId="35" xfId="57" applyFont="1" applyBorder="1" applyAlignment="1">
      <alignment/>
      <protection/>
    </xf>
    <xf numFmtId="0" fontId="40" fillId="0" borderId="24" xfId="57" applyFont="1" applyBorder="1" applyAlignment="1">
      <alignment/>
      <protection/>
    </xf>
    <xf numFmtId="0" fontId="40" fillId="0" borderId="58" xfId="57" applyFont="1" applyBorder="1" applyAlignment="1">
      <alignment/>
      <protection/>
    </xf>
    <xf numFmtId="3" fontId="40" fillId="0" borderId="115" xfId="57" applyNumberFormat="1" applyFont="1" applyBorder="1" applyAlignment="1">
      <alignment horizontal="right"/>
      <protection/>
    </xf>
    <xf numFmtId="3" fontId="40" fillId="0" borderId="58" xfId="57" applyNumberFormat="1" applyFont="1" applyBorder="1" applyAlignment="1">
      <alignment horizontal="right"/>
      <protection/>
    </xf>
    <xf numFmtId="3" fontId="40" fillId="0" borderId="59" xfId="57" applyNumberFormat="1" applyFont="1" applyBorder="1" applyAlignment="1">
      <alignment horizontal="right"/>
      <protection/>
    </xf>
    <xf numFmtId="3" fontId="40" fillId="0" borderId="31" xfId="57" applyNumberFormat="1" applyFont="1" applyBorder="1" applyAlignment="1">
      <alignment horizontal="right"/>
      <protection/>
    </xf>
    <xf numFmtId="3" fontId="40" fillId="0" borderId="32" xfId="57" applyNumberFormat="1" applyFont="1" applyBorder="1" applyAlignment="1">
      <alignment horizontal="right"/>
      <protection/>
    </xf>
    <xf numFmtId="3" fontId="38" fillId="0" borderId="13" xfId="57" applyNumberFormat="1" applyFont="1" applyBorder="1" applyAlignment="1">
      <alignment/>
      <protection/>
    </xf>
    <xf numFmtId="0" fontId="38" fillId="0" borderId="54" xfId="57" applyFont="1" applyBorder="1" applyAlignment="1">
      <alignment/>
      <protection/>
    </xf>
    <xf numFmtId="0" fontId="38" fillId="0" borderId="100" xfId="57" applyFont="1" applyBorder="1" applyAlignment="1">
      <alignment/>
      <protection/>
    </xf>
    <xf numFmtId="0" fontId="38" fillId="0" borderId="101" xfId="57" applyFont="1" applyBorder="1" applyAlignment="1">
      <alignment/>
      <protection/>
    </xf>
    <xf numFmtId="3" fontId="38" fillId="0" borderId="61" xfId="57" applyNumberFormat="1" applyFont="1" applyBorder="1" applyAlignment="1">
      <alignment/>
      <protection/>
    </xf>
    <xf numFmtId="3" fontId="38" fillId="0" borderId="102" xfId="57" applyNumberFormat="1" applyFont="1" applyBorder="1" applyAlignment="1">
      <alignment/>
      <protection/>
    </xf>
    <xf numFmtId="3" fontId="38" fillId="0" borderId="67" xfId="57" applyNumberFormat="1" applyFont="1" applyBorder="1" applyAlignment="1">
      <alignment/>
      <protection/>
    </xf>
    <xf numFmtId="3" fontId="38" fillId="0" borderId="103" xfId="57" applyNumberFormat="1" applyFont="1" applyBorder="1" applyAlignment="1">
      <alignment/>
      <protection/>
    </xf>
    <xf numFmtId="0" fontId="40" fillId="0" borderId="57" xfId="57" applyFont="1" applyBorder="1" applyAlignment="1">
      <alignment/>
      <protection/>
    </xf>
    <xf numFmtId="0" fontId="40" fillId="0" borderId="88" xfId="57" applyFont="1" applyBorder="1" applyAlignment="1">
      <alignment/>
      <protection/>
    </xf>
    <xf numFmtId="3" fontId="38" fillId="0" borderId="13" xfId="57" applyNumberFormat="1" applyFont="1" applyBorder="1" applyAlignment="1">
      <alignment horizontal="right"/>
      <protection/>
    </xf>
    <xf numFmtId="3" fontId="38" fillId="0" borderId="56" xfId="57" applyNumberFormat="1" applyFont="1" applyBorder="1" applyAlignment="1">
      <alignment horizontal="right"/>
      <protection/>
    </xf>
    <xf numFmtId="3" fontId="38" fillId="0" borderId="51" xfId="57" applyNumberFormat="1" applyFont="1" applyBorder="1" applyAlignment="1">
      <alignment horizontal="right"/>
      <protection/>
    </xf>
    <xf numFmtId="0" fontId="40" fillId="20" borderId="83" xfId="57" applyFont="1" applyFill="1" applyBorder="1" applyAlignment="1">
      <alignment wrapText="1"/>
      <protection/>
    </xf>
    <xf numFmtId="0" fontId="40" fillId="20" borderId="84" xfId="57" applyFont="1" applyFill="1" applyBorder="1" applyAlignment="1">
      <alignment wrapText="1"/>
      <protection/>
    </xf>
    <xf numFmtId="0" fontId="40" fillId="20" borderId="85" xfId="57" applyFont="1" applyFill="1" applyBorder="1" applyAlignment="1">
      <alignment wrapText="1"/>
      <protection/>
    </xf>
    <xf numFmtId="0" fontId="40" fillId="0" borderId="30" xfId="57" applyFont="1" applyBorder="1" applyAlignment="1">
      <alignment horizontal="center"/>
      <protection/>
    </xf>
    <xf numFmtId="0" fontId="40" fillId="0" borderId="31" xfId="57" applyFont="1" applyBorder="1" applyAlignment="1">
      <alignment horizontal="center"/>
      <protection/>
    </xf>
    <xf numFmtId="0" fontId="40" fillId="0" borderId="122" xfId="57" applyFont="1" applyBorder="1" applyAlignment="1">
      <alignment horizontal="center"/>
      <protection/>
    </xf>
    <xf numFmtId="3" fontId="38" fillId="0" borderId="68" xfId="57" applyNumberFormat="1" applyFont="1" applyBorder="1" applyAlignment="1">
      <alignment horizontal="right"/>
      <protection/>
    </xf>
    <xf numFmtId="3" fontId="38" fillId="0" borderId="69" xfId="57" applyNumberFormat="1" applyFont="1" applyBorder="1" applyAlignment="1">
      <alignment horizontal="right"/>
      <protection/>
    </xf>
    <xf numFmtId="3" fontId="38" fillId="0" borderId="70" xfId="57" applyNumberFormat="1" applyFont="1" applyBorder="1" applyAlignment="1">
      <alignment horizontal="right"/>
      <protection/>
    </xf>
    <xf numFmtId="3" fontId="38" fillId="0" borderId="79" xfId="57" applyNumberFormat="1" applyFont="1" applyBorder="1" applyAlignment="1">
      <alignment horizontal="right"/>
      <protection/>
    </xf>
    <xf numFmtId="0" fontId="38" fillId="0" borderId="121" xfId="57" applyFont="1" applyBorder="1" applyAlignment="1">
      <alignment/>
      <protection/>
    </xf>
    <xf numFmtId="37" fontId="38" fillId="0" borderId="23" xfId="0" applyNumberFormat="1" applyFont="1" applyBorder="1" applyAlignment="1">
      <alignment/>
    </xf>
    <xf numFmtId="3" fontId="40" fillId="0" borderId="122" xfId="57" applyNumberFormat="1" applyFont="1" applyBorder="1" applyAlignment="1">
      <alignment horizontal="right"/>
      <protection/>
    </xf>
    <xf numFmtId="0" fontId="40" fillId="20" borderId="63" xfId="57" applyFont="1" applyFill="1" applyBorder="1" applyAlignment="1">
      <alignment/>
      <protection/>
    </xf>
    <xf numFmtId="0" fontId="40" fillId="20" borderId="86" xfId="57" applyFont="1" applyFill="1" applyBorder="1" applyAlignment="1">
      <alignment/>
      <protection/>
    </xf>
    <xf numFmtId="0" fontId="40" fillId="20" borderId="123" xfId="57" applyFont="1" applyFill="1" applyBorder="1" applyAlignment="1">
      <alignment/>
      <protection/>
    </xf>
    <xf numFmtId="3" fontId="38" fillId="0" borderId="61" xfId="57" applyNumberFormat="1" applyFont="1" applyFill="1" applyBorder="1" applyAlignment="1">
      <alignment horizontal="right"/>
      <protection/>
    </xf>
    <xf numFmtId="3" fontId="38" fillId="0" borderId="102" xfId="57" applyNumberFormat="1" applyFont="1" applyFill="1" applyBorder="1" applyAlignment="1">
      <alignment horizontal="right"/>
      <protection/>
    </xf>
    <xf numFmtId="3" fontId="38" fillId="0" borderId="67" xfId="57" applyNumberFormat="1" applyFont="1" applyFill="1" applyBorder="1" applyAlignment="1">
      <alignment horizontal="right"/>
      <protection/>
    </xf>
    <xf numFmtId="3" fontId="38" fillId="0" borderId="101" xfId="57" applyNumberFormat="1" applyFont="1" applyBorder="1" applyAlignment="1">
      <alignment horizontal="right"/>
      <protection/>
    </xf>
    <xf numFmtId="3" fontId="40" fillId="0" borderId="82" xfId="57" applyNumberFormat="1" applyFont="1" applyBorder="1" applyAlignment="1">
      <alignment horizontal="right"/>
      <protection/>
    </xf>
    <xf numFmtId="0" fontId="40" fillId="0" borderId="72" xfId="57" applyFont="1" applyBorder="1" applyAlignment="1">
      <alignment horizontal="right"/>
      <protection/>
    </xf>
    <xf numFmtId="0" fontId="40" fillId="0" borderId="80" xfId="57" applyFont="1" applyBorder="1" applyAlignment="1">
      <alignment horizontal="right"/>
      <protection/>
    </xf>
    <xf numFmtId="0" fontId="38" fillId="0" borderId="124" xfId="57" applyFont="1" applyBorder="1" applyAlignment="1">
      <alignment wrapText="1"/>
      <protection/>
    </xf>
    <xf numFmtId="0" fontId="38" fillId="0" borderId="13" xfId="57" applyFont="1" applyBorder="1" applyAlignment="1" quotePrefix="1">
      <alignment wrapText="1"/>
      <protection/>
    </xf>
    <xf numFmtId="0" fontId="38" fillId="0" borderId="64" xfId="57" applyFont="1" applyBorder="1" applyAlignment="1">
      <alignment wrapText="1"/>
      <protection/>
    </xf>
    <xf numFmtId="0" fontId="38" fillId="0" borderId="36" xfId="57" applyFont="1" applyBorder="1" applyAlignment="1">
      <alignment wrapText="1"/>
      <protection/>
    </xf>
    <xf numFmtId="0" fontId="38" fillId="0" borderId="37" xfId="57" applyFont="1" applyBorder="1" applyAlignment="1">
      <alignment wrapText="1"/>
      <protection/>
    </xf>
    <xf numFmtId="0" fontId="38" fillId="0" borderId="21" xfId="57" applyFont="1" applyBorder="1" applyAlignment="1">
      <alignment wrapText="1"/>
      <protection/>
    </xf>
    <xf numFmtId="0" fontId="38" fillId="0" borderId="50" xfId="57" applyFont="1" applyBorder="1" applyAlignment="1">
      <alignment wrapText="1"/>
      <protection/>
    </xf>
    <xf numFmtId="0" fontId="38" fillId="0" borderId="11" xfId="57" applyFont="1" applyBorder="1" applyAlignment="1">
      <alignment wrapText="1"/>
      <protection/>
    </xf>
    <xf numFmtId="0" fontId="38" fillId="0" borderId="99" xfId="57" applyFont="1" applyBorder="1" applyAlignment="1">
      <alignment wrapText="1"/>
      <protection/>
    </xf>
    <xf numFmtId="0" fontId="38" fillId="0" borderId="88" xfId="57" applyFont="1" applyBorder="1" applyAlignment="1">
      <alignment horizontal="right"/>
      <protection/>
    </xf>
    <xf numFmtId="0" fontId="38" fillId="0" borderId="89" xfId="57" applyFont="1" applyBorder="1" applyAlignment="1">
      <alignment horizontal="right"/>
      <protection/>
    </xf>
    <xf numFmtId="0" fontId="38" fillId="0" borderId="25" xfId="57" applyFont="1" applyBorder="1" applyAlignment="1">
      <alignment horizontal="right"/>
      <protection/>
    </xf>
    <xf numFmtId="164" fontId="38" fillId="0" borderId="0" xfId="57" applyNumberFormat="1" applyFont="1" applyBorder="1" applyAlignment="1">
      <alignment horizontal="center"/>
      <protection/>
    </xf>
    <xf numFmtId="0" fontId="40" fillId="20" borderId="84" xfId="57" applyFont="1" applyFill="1" applyBorder="1" applyAlignment="1">
      <alignment/>
      <protection/>
    </xf>
    <xf numFmtId="0" fontId="40" fillId="20" borderId="85" xfId="57" applyFont="1" applyFill="1" applyBorder="1" applyAlignment="1">
      <alignment/>
      <protection/>
    </xf>
    <xf numFmtId="0" fontId="40" fillId="24" borderId="0" xfId="57" applyFont="1" applyFill="1" applyAlignment="1">
      <alignment/>
      <protection/>
    </xf>
    <xf numFmtId="0" fontId="38" fillId="24" borderId="0" xfId="57" applyFont="1" applyFill="1" applyAlignment="1">
      <alignment horizontal="center"/>
      <protection/>
    </xf>
    <xf numFmtId="0" fontId="38" fillId="0" borderId="38" xfId="57" applyFont="1" applyBorder="1" applyAlignment="1">
      <alignment horizontal="right"/>
      <protection/>
    </xf>
    <xf numFmtId="0" fontId="38" fillId="0" borderId="77" xfId="57" applyFont="1" applyBorder="1" applyAlignment="1">
      <alignment horizontal="right"/>
      <protection/>
    </xf>
    <xf numFmtId="0" fontId="38" fillId="20" borderId="90" xfId="57" applyFont="1" applyFill="1" applyBorder="1" applyAlignment="1">
      <alignment horizontal="center" vertical="center"/>
      <protection/>
    </xf>
    <xf numFmtId="0" fontId="38" fillId="20" borderId="15" xfId="57" applyFont="1" applyFill="1" applyBorder="1" applyAlignment="1">
      <alignment horizontal="center" vertical="center"/>
      <protection/>
    </xf>
    <xf numFmtId="0" fontId="38" fillId="20" borderId="91" xfId="57" applyFont="1" applyFill="1" applyBorder="1" applyAlignment="1">
      <alignment horizontal="center" vertical="center"/>
      <protection/>
    </xf>
    <xf numFmtId="0" fontId="38" fillId="20" borderId="92" xfId="57" applyFont="1" applyFill="1" applyBorder="1" applyAlignment="1">
      <alignment horizontal="center" vertical="center"/>
      <protection/>
    </xf>
    <xf numFmtId="0" fontId="38" fillId="20" borderId="39" xfId="57" applyFont="1" applyFill="1" applyBorder="1" applyAlignment="1">
      <alignment horizontal="center" wrapText="1"/>
      <protection/>
    </xf>
    <xf numFmtId="0" fontId="38" fillId="20" borderId="62" xfId="57" applyFont="1" applyFill="1" applyBorder="1" applyAlignment="1">
      <alignment horizontal="center"/>
      <protection/>
    </xf>
    <xf numFmtId="0" fontId="40" fillId="20" borderId="26" xfId="57" applyFont="1" applyFill="1" applyBorder="1" applyAlignment="1">
      <alignment/>
      <protection/>
    </xf>
    <xf numFmtId="0" fontId="40" fillId="20" borderId="27" xfId="57" applyFont="1" applyFill="1" applyBorder="1" applyAlignment="1">
      <alignment/>
      <protection/>
    </xf>
    <xf numFmtId="0" fontId="38" fillId="0" borderId="11" xfId="57" applyFont="1" applyBorder="1" applyAlignment="1" quotePrefix="1">
      <alignment/>
      <protection/>
    </xf>
    <xf numFmtId="166" fontId="38" fillId="0" borderId="11" xfId="42" applyNumberFormat="1" applyFont="1" applyBorder="1" applyAlignment="1" quotePrefix="1">
      <alignment horizontal="right"/>
    </xf>
    <xf numFmtId="166" fontId="38" fillId="0" borderId="11" xfId="42" applyNumberFormat="1" applyFont="1" applyBorder="1" applyAlignment="1">
      <alignment horizontal="right"/>
    </xf>
    <xf numFmtId="166" fontId="38" fillId="0" borderId="51" xfId="42" applyNumberFormat="1" applyFont="1" applyBorder="1" applyAlignment="1">
      <alignment horizontal="right"/>
    </xf>
    <xf numFmtId="3" fontId="38" fillId="0" borderId="38" xfId="57" applyNumberFormat="1" applyFont="1" applyBorder="1" applyAlignment="1">
      <alignment horizontal="right"/>
      <protection/>
    </xf>
    <xf numFmtId="3" fontId="46" fillId="0" borderId="14" xfId="0" applyNumberFormat="1" applyFont="1" applyBorder="1" applyAlignment="1">
      <alignment horizontal="right"/>
    </xf>
    <xf numFmtId="3" fontId="46" fillId="0" borderId="14" xfId="0" applyNumberFormat="1" applyFont="1" applyBorder="1" applyAlignment="1" quotePrefix="1">
      <alignment horizontal="right"/>
    </xf>
    <xf numFmtId="3" fontId="46" fillId="0" borderId="21" xfId="0" applyNumberFormat="1" applyFont="1" applyBorder="1" applyAlignment="1">
      <alignment horizontal="center"/>
    </xf>
    <xf numFmtId="3" fontId="46" fillId="0" borderId="20" xfId="0" applyNumberFormat="1" applyFont="1" applyBorder="1" applyAlignment="1">
      <alignment horizontal="center"/>
    </xf>
    <xf numFmtId="3" fontId="38" fillId="0" borderId="61" xfId="57" applyNumberFormat="1" applyFont="1" applyBorder="1" applyAlignment="1">
      <alignment horizontal="right"/>
      <protection/>
    </xf>
    <xf numFmtId="3" fontId="38" fillId="0" borderId="67" xfId="57" applyNumberFormat="1" applyFont="1" applyBorder="1" applyAlignment="1">
      <alignment horizontal="right"/>
      <protection/>
    </xf>
    <xf numFmtId="0" fontId="38" fillId="0" borderId="0" xfId="57" applyFont="1" applyBorder="1" applyAlignment="1">
      <alignment horizontal="center" vertical="center" wrapText="1"/>
      <protection/>
    </xf>
    <xf numFmtId="0" fontId="38" fillId="20" borderId="40" xfId="57" applyFont="1" applyFill="1" applyBorder="1" applyAlignment="1">
      <alignment horizontal="center" vertical="center" wrapText="1"/>
      <protection/>
    </xf>
    <xf numFmtId="0" fontId="38" fillId="20" borderId="41" xfId="57" applyFont="1" applyFill="1" applyBorder="1" applyAlignment="1">
      <alignment horizontal="center" vertical="center" wrapText="1"/>
      <protection/>
    </xf>
    <xf numFmtId="3" fontId="38" fillId="0" borderId="38" xfId="0" applyNumberFormat="1" applyFont="1" applyBorder="1" applyAlignment="1">
      <alignment horizontal="right"/>
    </xf>
    <xf numFmtId="0" fontId="43" fillId="24" borderId="0" xfId="57" applyFont="1" applyFill="1" applyAlignment="1">
      <alignment horizontal="left"/>
      <protection/>
    </xf>
    <xf numFmtId="3" fontId="40" fillId="0" borderId="89" xfId="57" applyNumberFormat="1" applyFont="1" applyBorder="1" applyAlignment="1">
      <alignment horizontal="right"/>
      <protection/>
    </xf>
    <xf numFmtId="0" fontId="38" fillId="0" borderId="14" xfId="57" applyFont="1" applyBorder="1" applyAlignment="1" quotePrefix="1">
      <alignment/>
      <protection/>
    </xf>
    <xf numFmtId="3" fontId="39" fillId="0" borderId="21" xfId="57" applyNumberFormat="1" applyFont="1" applyBorder="1" applyAlignment="1">
      <alignment horizontal="right"/>
      <protection/>
    </xf>
    <xf numFmtId="3" fontId="39" fillId="0" borderId="22" xfId="57" applyNumberFormat="1" applyFont="1" applyBorder="1" applyAlignment="1">
      <alignment horizontal="right"/>
      <protection/>
    </xf>
    <xf numFmtId="3" fontId="39" fillId="0" borderId="20" xfId="57" applyNumberFormat="1" applyFont="1" applyBorder="1" applyAlignment="1">
      <alignment horizontal="right"/>
      <protection/>
    </xf>
    <xf numFmtId="0" fontId="40" fillId="20" borderId="82" xfId="57" applyFont="1" applyFill="1" applyBorder="1" applyAlignment="1">
      <alignment/>
      <protection/>
    </xf>
    <xf numFmtId="0" fontId="40" fillId="20" borderId="72" xfId="57" applyFont="1" applyFill="1" applyBorder="1" applyAlignment="1">
      <alignment/>
      <protection/>
    </xf>
    <xf numFmtId="0" fontId="40" fillId="20" borderId="80" xfId="57" applyFont="1" applyFill="1" applyBorder="1" applyAlignment="1">
      <alignment/>
      <protection/>
    </xf>
    <xf numFmtId="3" fontId="38" fillId="0" borderId="99" xfId="57" applyNumberFormat="1" applyFont="1" applyBorder="1" applyAlignment="1">
      <alignment horizontal="right"/>
      <protection/>
    </xf>
    <xf numFmtId="3" fontId="38" fillId="0" borderId="100" xfId="57" applyNumberFormat="1" applyFont="1" applyBorder="1" applyAlignment="1">
      <alignment horizontal="right"/>
      <protection/>
    </xf>
    <xf numFmtId="3" fontId="38" fillId="0" borderId="21" xfId="0" applyNumberFormat="1" applyFont="1" applyBorder="1" applyAlignment="1">
      <alignment horizontal="right"/>
    </xf>
    <xf numFmtId="3" fontId="38" fillId="0" borderId="22" xfId="0" applyNumberFormat="1" applyFont="1" applyBorder="1" applyAlignment="1">
      <alignment horizontal="right"/>
    </xf>
    <xf numFmtId="3" fontId="38" fillId="0" borderId="20" xfId="0" applyNumberFormat="1" applyFont="1" applyBorder="1" applyAlignment="1">
      <alignment horizontal="right"/>
    </xf>
    <xf numFmtId="0" fontId="38" fillId="0" borderId="95" xfId="57" applyFont="1" applyBorder="1" applyAlignment="1">
      <alignment wrapText="1"/>
      <protection/>
    </xf>
    <xf numFmtId="0" fontId="38" fillId="0" borderId="96" xfId="57" applyFont="1" applyBorder="1" applyAlignment="1" quotePrefix="1">
      <alignment wrapText="1"/>
      <protection/>
    </xf>
    <xf numFmtId="0" fontId="38" fillId="0" borderId="97" xfId="57" applyFont="1" applyBorder="1" applyAlignment="1" quotePrefix="1">
      <alignment wrapText="1"/>
      <protection/>
    </xf>
    <xf numFmtId="3" fontId="38" fillId="0" borderId="38" xfId="0" applyNumberFormat="1" applyFont="1" applyBorder="1" applyAlignment="1" quotePrefix="1">
      <alignment horizontal="right"/>
    </xf>
    <xf numFmtId="3" fontId="38" fillId="0" borderId="77" xfId="0" applyNumberFormat="1" applyFont="1" applyBorder="1" applyAlignment="1">
      <alignment horizontal="right"/>
    </xf>
    <xf numFmtId="3" fontId="38" fillId="0" borderId="99" xfId="0" applyNumberFormat="1" applyFont="1" applyBorder="1" applyAlignment="1">
      <alignment horizontal="right"/>
    </xf>
    <xf numFmtId="3" fontId="38" fillId="0" borderId="100" xfId="0" applyNumberFormat="1" applyFont="1" applyBorder="1" applyAlignment="1">
      <alignment horizontal="right"/>
    </xf>
    <xf numFmtId="3" fontId="38" fillId="0" borderId="101" xfId="0" applyNumberFormat="1" applyFont="1" applyBorder="1" applyAlignment="1">
      <alignment horizontal="right"/>
    </xf>
    <xf numFmtId="0" fontId="40" fillId="0" borderId="10" xfId="57" applyFont="1" applyBorder="1" applyAlignment="1">
      <alignment/>
      <protection/>
    </xf>
    <xf numFmtId="3" fontId="38" fillId="0" borderId="82" xfId="0" applyNumberFormat="1" applyFont="1" applyBorder="1" applyAlignment="1">
      <alignment horizontal="right"/>
    </xf>
    <xf numFmtId="3" fontId="38" fillId="0" borderId="72" xfId="0" applyNumberFormat="1" applyFont="1" applyBorder="1" applyAlignment="1">
      <alignment horizontal="right"/>
    </xf>
    <xf numFmtId="3" fontId="38" fillId="0" borderId="80" xfId="0" applyNumberFormat="1" applyFont="1" applyBorder="1" applyAlignment="1">
      <alignment horizontal="right"/>
    </xf>
    <xf numFmtId="3" fontId="38" fillId="0" borderId="10" xfId="0" applyNumberFormat="1" applyFont="1" applyBorder="1" applyAlignment="1">
      <alignment horizontal="right"/>
    </xf>
    <xf numFmtId="3" fontId="38" fillId="0" borderId="53" xfId="0" applyNumberFormat="1" applyFont="1" applyBorder="1" applyAlignment="1">
      <alignment horizontal="right"/>
    </xf>
    <xf numFmtId="0" fontId="38" fillId="0" borderId="15" xfId="57" applyFont="1" applyBorder="1" applyAlignment="1" quotePrefix="1">
      <alignment/>
      <protection/>
    </xf>
    <xf numFmtId="3" fontId="38" fillId="0" borderId="35" xfId="0" applyNumberFormat="1" applyFont="1" applyBorder="1" applyAlignment="1">
      <alignment horizontal="right"/>
    </xf>
    <xf numFmtId="3" fontId="38" fillId="0" borderId="36" xfId="0" applyNumberFormat="1" applyFont="1" applyBorder="1" applyAlignment="1">
      <alignment horizontal="right"/>
    </xf>
    <xf numFmtId="3" fontId="38" fillId="0" borderId="37" xfId="0" applyNumberFormat="1" applyFont="1" applyBorder="1" applyAlignment="1">
      <alignment horizontal="right"/>
    </xf>
    <xf numFmtId="3" fontId="39" fillId="0" borderId="17" xfId="57" applyNumberFormat="1" applyFont="1" applyBorder="1" applyAlignment="1">
      <alignment horizontal="right"/>
      <protection/>
    </xf>
    <xf numFmtId="3" fontId="39" fillId="0" borderId="94" xfId="57" applyNumberFormat="1" applyFont="1" applyBorder="1" applyAlignment="1">
      <alignment horizontal="right"/>
      <protection/>
    </xf>
    <xf numFmtId="0" fontId="38" fillId="0" borderId="22" xfId="57" applyFont="1" applyBorder="1" applyAlignment="1">
      <alignment/>
      <protection/>
    </xf>
    <xf numFmtId="0" fontId="38" fillId="0" borderId="20" xfId="57" applyFont="1" applyBorder="1" applyAlignment="1">
      <alignment/>
      <protection/>
    </xf>
    <xf numFmtId="3" fontId="38" fillId="0" borderId="111" xfId="57" applyNumberFormat="1" applyFont="1" applyBorder="1" applyAlignment="1">
      <alignment horizontal="right"/>
      <protection/>
    </xf>
    <xf numFmtId="0" fontId="38" fillId="0" borderId="72" xfId="57" applyFont="1" applyBorder="1">
      <alignment/>
      <protection/>
    </xf>
    <xf numFmtId="0" fontId="38" fillId="0" borderId="80" xfId="57" applyFont="1" applyBorder="1">
      <alignment/>
      <protection/>
    </xf>
    <xf numFmtId="3" fontId="38" fillId="0" borderId="11" xfId="0" applyNumberFormat="1" applyFont="1" applyBorder="1" applyAlignment="1">
      <alignment horizontal="right"/>
    </xf>
    <xf numFmtId="3" fontId="38" fillId="0" borderId="51" xfId="0" applyNumberFormat="1" applyFont="1" applyBorder="1" applyAlignment="1">
      <alignment horizontal="right"/>
    </xf>
    <xf numFmtId="3" fontId="38" fillId="0" borderId="0" xfId="57" applyNumberFormat="1" applyFont="1" applyBorder="1" applyAlignment="1">
      <alignment horizontal="right"/>
      <protection/>
    </xf>
    <xf numFmtId="0" fontId="45" fillId="0" borderId="88" xfId="0" applyFont="1" applyBorder="1" applyAlignment="1">
      <alignment/>
    </xf>
    <xf numFmtId="3" fontId="45" fillId="0" borderId="88" xfId="0" applyNumberFormat="1" applyFont="1" applyBorder="1" applyAlignment="1">
      <alignment horizontal="right"/>
    </xf>
    <xf numFmtId="3" fontId="45" fillId="0" borderId="89" xfId="0" applyNumberFormat="1" applyFont="1" applyBorder="1" applyAlignment="1">
      <alignment horizontal="right"/>
    </xf>
    <xf numFmtId="0" fontId="38" fillId="0" borderId="125" xfId="57" applyFont="1" applyBorder="1" applyAlignment="1">
      <alignment horizontal="center"/>
      <protection/>
    </xf>
    <xf numFmtId="0" fontId="38" fillId="0" borderId="17" xfId="0" applyFont="1" applyBorder="1" applyAlignment="1">
      <alignment/>
    </xf>
    <xf numFmtId="0" fontId="42" fillId="20" borderId="31" xfId="57" applyFont="1" applyFill="1" applyBorder="1" applyAlignment="1">
      <alignment horizontal="center" wrapText="1"/>
      <protection/>
    </xf>
    <xf numFmtId="0" fontId="42" fillId="20" borderId="32" xfId="57" applyFont="1" applyFill="1" applyBorder="1" applyAlignment="1">
      <alignment horizontal="center" wrapText="1"/>
      <protection/>
    </xf>
    <xf numFmtId="0" fontId="40" fillId="0" borderId="28" xfId="57" applyFont="1" applyBorder="1" applyAlignment="1">
      <alignment/>
      <protection/>
    </xf>
    <xf numFmtId="0" fontId="40" fillId="0" borderId="0" xfId="57" applyFont="1" applyBorder="1" applyAlignment="1">
      <alignment/>
      <protection/>
    </xf>
    <xf numFmtId="0" fontId="40" fillId="0" borderId="26" xfId="57" applyFont="1" applyBorder="1" applyAlignment="1">
      <alignment/>
      <protection/>
    </xf>
    <xf numFmtId="0" fontId="40" fillId="0" borderId="27" xfId="57" applyFont="1" applyBorder="1" applyAlignment="1">
      <alignment/>
      <protection/>
    </xf>
    <xf numFmtId="0" fontId="38" fillId="0" borderId="28" xfId="57" applyFont="1" applyBorder="1" applyAlignment="1">
      <alignment horizontal="center" wrapText="1"/>
      <protection/>
    </xf>
    <xf numFmtId="0" fontId="38" fillId="0" borderId="0" xfId="57" applyFont="1" applyBorder="1" applyAlignment="1">
      <alignment horizontal="center" wrapText="1"/>
      <protection/>
    </xf>
    <xf numFmtId="0" fontId="38" fillId="0" borderId="29" xfId="57" applyFont="1" applyBorder="1" applyAlignment="1">
      <alignment horizontal="center" wrapText="1"/>
      <protection/>
    </xf>
    <xf numFmtId="0" fontId="40" fillId="0" borderId="28" xfId="57" applyFont="1" applyBorder="1" applyAlignment="1">
      <alignment horizontal="left"/>
      <protection/>
    </xf>
    <xf numFmtId="0" fontId="40" fillId="0" borderId="0" xfId="57" applyFont="1" applyBorder="1" applyAlignment="1">
      <alignment horizontal="left"/>
      <protection/>
    </xf>
    <xf numFmtId="0" fontId="42" fillId="20" borderId="28" xfId="57" applyFont="1" applyFill="1" applyBorder="1" applyAlignment="1">
      <alignment horizontal="left"/>
      <protection/>
    </xf>
    <xf numFmtId="0" fontId="42" fillId="20" borderId="0" xfId="57" applyFont="1" applyFill="1" applyBorder="1" applyAlignment="1">
      <alignment horizontal="left"/>
      <protection/>
    </xf>
    <xf numFmtId="0" fontId="41" fillId="0" borderId="28" xfId="57" applyFont="1" applyBorder="1" applyAlignment="1">
      <alignment horizontal="center"/>
      <protection/>
    </xf>
    <xf numFmtId="0" fontId="41" fillId="0" borderId="0" xfId="57" applyFont="1" applyBorder="1" applyAlignment="1">
      <alignment horizontal="center"/>
      <protection/>
    </xf>
    <xf numFmtId="0" fontId="41" fillId="0" borderId="29" xfId="57" applyFont="1" applyBorder="1" applyAlignment="1">
      <alignment horizontal="center"/>
      <protection/>
    </xf>
    <xf numFmtId="0" fontId="42" fillId="20" borderId="28" xfId="57" applyFont="1" applyFill="1" applyBorder="1" applyAlignment="1">
      <alignment/>
      <protection/>
    </xf>
    <xf numFmtId="0" fontId="42" fillId="20" borderId="0" xfId="57" applyFont="1" applyFill="1" applyBorder="1" applyAlignment="1">
      <alignment/>
      <protection/>
    </xf>
    <xf numFmtId="0" fontId="43" fillId="24" borderId="28" xfId="57" applyFont="1" applyFill="1" applyBorder="1" applyAlignment="1">
      <alignment/>
      <protection/>
    </xf>
    <xf numFmtId="0" fontId="43" fillId="24" borderId="0" xfId="57" applyFont="1" applyFill="1" applyBorder="1" applyAlignment="1">
      <alignment/>
      <protection/>
    </xf>
    <xf numFmtId="0" fontId="41" fillId="0" borderId="27" xfId="57" applyFont="1" applyBorder="1" applyAlignment="1">
      <alignment horizontal="center"/>
      <protection/>
    </xf>
    <xf numFmtId="0" fontId="41" fillId="0" borderId="34" xfId="57" applyFont="1" applyBorder="1" applyAlignment="1">
      <alignment horizontal="center"/>
      <protection/>
    </xf>
    <xf numFmtId="0" fontId="38" fillId="0" borderId="29" xfId="57" applyFont="1" applyBorder="1" applyAlignment="1">
      <alignment horizontal="center"/>
      <protection/>
    </xf>
    <xf numFmtId="0" fontId="13" fillId="0" borderId="28" xfId="57" applyFont="1" applyFill="1" applyBorder="1" applyAlignment="1">
      <alignment horizontal="center" vertical="center"/>
      <protection/>
    </xf>
    <xf numFmtId="0" fontId="13" fillId="0" borderId="0" xfId="57" applyFont="1" applyFill="1" applyBorder="1" applyAlignment="1">
      <alignment horizontal="center" vertical="center"/>
      <protection/>
    </xf>
    <xf numFmtId="0" fontId="13" fillId="0" borderId="29" xfId="57" applyFont="1" applyFill="1" applyBorder="1" applyAlignment="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9 thang nam 2009" xfId="57"/>
    <cellStyle name="Note" xfId="58"/>
    <cellStyle name="Output" xfId="59"/>
    <cellStyle name="Percent" xfId="60"/>
    <cellStyle name="Title" xfId="61"/>
    <cellStyle name="Total" xfId="62"/>
    <cellStyle name="Warning Text"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42"/>
  <sheetViews>
    <sheetView tabSelected="1" workbookViewId="0" topLeftCell="A1">
      <selection activeCell="G12" sqref="G12"/>
    </sheetView>
  </sheetViews>
  <sheetFormatPr defaultColWidth="9.140625" defaultRowHeight="12.75"/>
  <cols>
    <col min="1" max="1" width="47.7109375" style="29" customWidth="1"/>
    <col min="2" max="2" width="8.140625" style="29" customWidth="1"/>
    <col min="3" max="3" width="9.00390625" style="29" customWidth="1"/>
    <col min="4" max="4" width="18.28125" style="29" customWidth="1"/>
    <col min="5" max="5" width="21.57421875" style="29" customWidth="1"/>
    <col min="6" max="6" width="0.13671875" style="29" hidden="1" customWidth="1"/>
    <col min="7" max="7" width="41.8515625" style="29" customWidth="1"/>
    <col min="8" max="8" width="6.8515625" style="29" customWidth="1"/>
    <col min="9" max="10" width="14.8515625" style="29" customWidth="1"/>
    <col min="11" max="16384" width="10.28125" style="29" customWidth="1"/>
  </cols>
  <sheetData>
    <row r="1" spans="1:7" ht="17.25">
      <c r="A1" s="312" t="s">
        <v>597</v>
      </c>
      <c r="B1" s="312"/>
      <c r="C1" s="27"/>
      <c r="D1" s="310" t="s">
        <v>598</v>
      </c>
      <c r="E1" s="310"/>
      <c r="F1" s="310"/>
      <c r="G1" s="28"/>
    </row>
    <row r="2" spans="1:7" ht="17.25">
      <c r="A2" s="314" t="s">
        <v>599</v>
      </c>
      <c r="B2" s="314"/>
      <c r="C2" s="27"/>
      <c r="D2" s="311" t="s">
        <v>600</v>
      </c>
      <c r="E2" s="311"/>
      <c r="F2" s="311"/>
      <c r="G2" s="30"/>
    </row>
    <row r="3" spans="1:7" ht="17.25">
      <c r="A3" s="313"/>
      <c r="B3" s="313"/>
      <c r="C3" s="27"/>
      <c r="D3" s="311" t="s">
        <v>444</v>
      </c>
      <c r="E3" s="311"/>
      <c r="F3" s="311"/>
      <c r="G3" s="30"/>
    </row>
    <row r="4" spans="1:6" ht="19.5">
      <c r="A4" s="306" t="s">
        <v>473</v>
      </c>
      <c r="B4" s="306"/>
      <c r="C4" s="306"/>
      <c r="D4" s="306"/>
      <c r="E4" s="306"/>
      <c r="F4" s="306"/>
    </row>
    <row r="5" spans="1:6" ht="19.5">
      <c r="A5" s="306" t="s">
        <v>474</v>
      </c>
      <c r="B5" s="306"/>
      <c r="C5" s="306"/>
      <c r="D5" s="306"/>
      <c r="E5" s="306"/>
      <c r="F5" s="306"/>
    </row>
    <row r="6" spans="1:6" ht="19.5">
      <c r="A6" s="306" t="s">
        <v>455</v>
      </c>
      <c r="B6" s="306"/>
      <c r="C6" s="306"/>
      <c r="D6" s="306"/>
      <c r="E6" s="306"/>
      <c r="F6" s="306"/>
    </row>
    <row r="7" spans="1:6" ht="18">
      <c r="A7" s="305" t="s">
        <v>456</v>
      </c>
      <c r="B7" s="305"/>
      <c r="C7" s="305"/>
      <c r="D7" s="305"/>
      <c r="E7" s="305"/>
      <c r="F7" s="305"/>
    </row>
    <row r="9" spans="1:10" ht="19.5" customHeight="1">
      <c r="A9" s="308" t="s">
        <v>475</v>
      </c>
      <c r="B9" s="309" t="s">
        <v>601</v>
      </c>
      <c r="C9" s="309" t="s">
        <v>602</v>
      </c>
      <c r="D9" s="308" t="s">
        <v>476</v>
      </c>
      <c r="E9" s="308" t="s">
        <v>432</v>
      </c>
      <c r="F9" s="307"/>
      <c r="H9" s="31"/>
      <c r="I9" s="31"/>
      <c r="J9" s="31"/>
    </row>
    <row r="10" spans="1:10" ht="17.25">
      <c r="A10" s="308"/>
      <c r="B10" s="308"/>
      <c r="C10" s="308"/>
      <c r="D10" s="308"/>
      <c r="E10" s="308"/>
      <c r="F10" s="307"/>
      <c r="H10" s="31"/>
      <c r="I10" s="31"/>
      <c r="J10" s="31"/>
    </row>
    <row r="11" spans="1:10" ht="18" customHeight="1">
      <c r="A11" s="75">
        <v>1</v>
      </c>
      <c r="B11" s="76">
        <v>2</v>
      </c>
      <c r="C11" s="76">
        <v>3</v>
      </c>
      <c r="D11" s="254" t="s">
        <v>359</v>
      </c>
      <c r="E11" s="254" t="s">
        <v>360</v>
      </c>
      <c r="F11" s="4"/>
      <c r="H11" s="31"/>
      <c r="I11" s="31"/>
      <c r="J11" s="31"/>
    </row>
    <row r="12" spans="1:10" ht="34.5">
      <c r="A12" s="66" t="s">
        <v>603</v>
      </c>
      <c r="B12" s="32">
        <v>100</v>
      </c>
      <c r="C12" s="32" t="s">
        <v>604</v>
      </c>
      <c r="D12" s="5">
        <v>135673298305</v>
      </c>
      <c r="E12" s="5">
        <v>93024682115</v>
      </c>
      <c r="F12" s="33"/>
      <c r="H12" s="31"/>
      <c r="I12" s="31"/>
      <c r="J12" s="31"/>
    </row>
    <row r="13" spans="1:10" ht="18" customHeight="1">
      <c r="A13" s="67" t="s">
        <v>605</v>
      </c>
      <c r="B13" s="34">
        <v>110</v>
      </c>
      <c r="C13" s="34" t="s">
        <v>604</v>
      </c>
      <c r="D13" s="6">
        <f>D14+D15</f>
        <v>50027601896</v>
      </c>
      <c r="E13" s="6">
        <v>8836062738</v>
      </c>
      <c r="F13" s="7"/>
      <c r="H13" s="31"/>
      <c r="I13" s="31"/>
      <c r="J13" s="31"/>
    </row>
    <row r="14" spans="1:10" ht="18" customHeight="1">
      <c r="A14" s="68" t="s">
        <v>606</v>
      </c>
      <c r="B14" s="35">
        <v>111</v>
      </c>
      <c r="C14" s="35" t="s">
        <v>607</v>
      </c>
      <c r="D14" s="7">
        <v>20027601896</v>
      </c>
      <c r="E14" s="7">
        <v>8836062738</v>
      </c>
      <c r="F14" s="7"/>
      <c r="H14" s="31"/>
      <c r="I14" s="31"/>
      <c r="J14" s="31"/>
    </row>
    <row r="15" spans="1:10" ht="18" customHeight="1">
      <c r="A15" s="68" t="s">
        <v>608</v>
      </c>
      <c r="B15" s="35">
        <v>112</v>
      </c>
      <c r="C15" s="35" t="s">
        <v>604</v>
      </c>
      <c r="D15" s="7">
        <v>30000000000</v>
      </c>
      <c r="E15" s="7">
        <v>0</v>
      </c>
      <c r="F15" s="7"/>
      <c r="H15" s="31"/>
      <c r="I15" s="31"/>
      <c r="J15" s="31"/>
    </row>
    <row r="16" spans="1:10" ht="18" customHeight="1">
      <c r="A16" s="67" t="s">
        <v>609</v>
      </c>
      <c r="B16" s="34">
        <v>120</v>
      </c>
      <c r="C16" s="34" t="s">
        <v>610</v>
      </c>
      <c r="D16" s="6">
        <f>D17+D18</f>
        <v>3647898810</v>
      </c>
      <c r="E16" s="6">
        <v>4030240700</v>
      </c>
      <c r="F16" s="7"/>
      <c r="H16" s="31"/>
      <c r="I16" s="31"/>
      <c r="J16" s="31"/>
    </row>
    <row r="17" spans="1:10" ht="18" customHeight="1">
      <c r="A17" s="68" t="s">
        <v>611</v>
      </c>
      <c r="B17" s="35">
        <v>121</v>
      </c>
      <c r="C17" s="35" t="s">
        <v>604</v>
      </c>
      <c r="D17" s="7">
        <v>6997209090</v>
      </c>
      <c r="E17" s="7">
        <v>12234378877</v>
      </c>
      <c r="F17" s="7"/>
      <c r="H17" s="31"/>
      <c r="I17" s="31"/>
      <c r="J17" s="31"/>
    </row>
    <row r="18" spans="1:10" ht="18" customHeight="1">
      <c r="A18" s="68" t="s">
        <v>612</v>
      </c>
      <c r="B18" s="35">
        <v>129</v>
      </c>
      <c r="C18" s="35" t="s">
        <v>604</v>
      </c>
      <c r="D18" s="7">
        <v>-3349310280</v>
      </c>
      <c r="E18" s="7">
        <v>-8204138177</v>
      </c>
      <c r="F18" s="7"/>
      <c r="H18" s="31"/>
      <c r="I18" s="31"/>
      <c r="J18" s="31"/>
    </row>
    <row r="19" spans="1:10" ht="18" customHeight="1">
      <c r="A19" s="67" t="s">
        <v>613</v>
      </c>
      <c r="B19" s="34">
        <v>130</v>
      </c>
      <c r="C19" s="34" t="s">
        <v>604</v>
      </c>
      <c r="D19" s="6">
        <v>52516129712</v>
      </c>
      <c r="E19" s="6">
        <v>44180767700</v>
      </c>
      <c r="F19" s="7"/>
      <c r="H19" s="31"/>
      <c r="I19" s="31"/>
      <c r="J19" s="31"/>
    </row>
    <row r="20" spans="1:10" ht="18" customHeight="1">
      <c r="A20" s="68" t="s">
        <v>614</v>
      </c>
      <c r="B20" s="35">
        <v>131</v>
      </c>
      <c r="C20" s="35" t="s">
        <v>604</v>
      </c>
      <c r="D20" s="7">
        <v>47707953378</v>
      </c>
      <c r="E20" s="7">
        <v>36370440914</v>
      </c>
      <c r="F20" s="7"/>
      <c r="H20" s="31"/>
      <c r="I20" s="31"/>
      <c r="J20" s="31"/>
    </row>
    <row r="21" spans="1:10" ht="18" customHeight="1">
      <c r="A21" s="68" t="s">
        <v>615</v>
      </c>
      <c r="B21" s="35">
        <v>132</v>
      </c>
      <c r="C21" s="35" t="s">
        <v>604</v>
      </c>
      <c r="D21" s="7">
        <v>295327374</v>
      </c>
      <c r="E21" s="7">
        <v>4588458218</v>
      </c>
      <c r="F21" s="7"/>
      <c r="H21" s="31"/>
      <c r="I21" s="31"/>
      <c r="J21" s="31"/>
    </row>
    <row r="22" spans="1:10" ht="18" customHeight="1">
      <c r="A22" s="68" t="s">
        <v>616</v>
      </c>
      <c r="B22" s="35">
        <v>133</v>
      </c>
      <c r="C22" s="35" t="s">
        <v>604</v>
      </c>
      <c r="D22" s="7">
        <v>0</v>
      </c>
      <c r="E22" s="7">
        <v>0</v>
      </c>
      <c r="F22" s="7"/>
      <c r="H22" s="31"/>
      <c r="I22" s="31"/>
      <c r="J22" s="31"/>
    </row>
    <row r="23" spans="1:10" ht="18" customHeight="1">
      <c r="A23" s="68" t="s">
        <v>617</v>
      </c>
      <c r="B23" s="35">
        <v>134</v>
      </c>
      <c r="C23" s="35" t="s">
        <v>604</v>
      </c>
      <c r="D23" s="7">
        <v>0</v>
      </c>
      <c r="E23" s="7">
        <v>0</v>
      </c>
      <c r="F23" s="7"/>
      <c r="H23" s="31"/>
      <c r="I23" s="31"/>
      <c r="J23" s="31"/>
    </row>
    <row r="24" spans="1:10" ht="18" customHeight="1">
      <c r="A24" s="68" t="s">
        <v>618</v>
      </c>
      <c r="B24" s="35">
        <v>138</v>
      </c>
      <c r="C24" s="35" t="s">
        <v>619</v>
      </c>
      <c r="D24" s="7">
        <v>4596705625</v>
      </c>
      <c r="E24" s="7">
        <v>3523664311</v>
      </c>
      <c r="F24" s="7"/>
      <c r="H24" s="31"/>
      <c r="I24" s="31"/>
      <c r="J24" s="31"/>
    </row>
    <row r="25" spans="1:10" ht="18" customHeight="1">
      <c r="A25" s="68" t="s">
        <v>620</v>
      </c>
      <c r="B25" s="35">
        <v>139</v>
      </c>
      <c r="C25" s="35" t="s">
        <v>604</v>
      </c>
      <c r="D25" s="7">
        <v>-83856665</v>
      </c>
      <c r="E25" s="7">
        <v>-301795743</v>
      </c>
      <c r="F25" s="7"/>
      <c r="H25" s="31"/>
      <c r="I25" s="31"/>
      <c r="J25" s="31"/>
    </row>
    <row r="26" spans="1:10" ht="18" customHeight="1">
      <c r="A26" s="67" t="s">
        <v>621</v>
      </c>
      <c r="B26" s="34">
        <v>140</v>
      </c>
      <c r="C26" s="34" t="s">
        <v>622</v>
      </c>
      <c r="D26" s="6">
        <v>21264994049</v>
      </c>
      <c r="E26" s="6">
        <v>30951474916</v>
      </c>
      <c r="F26" s="7"/>
      <c r="H26" s="31"/>
      <c r="I26" s="31"/>
      <c r="J26" s="31"/>
    </row>
    <row r="27" spans="1:10" ht="18" customHeight="1">
      <c r="A27" s="68" t="s">
        <v>623</v>
      </c>
      <c r="B27" s="35">
        <v>141</v>
      </c>
      <c r="C27" s="35" t="s">
        <v>604</v>
      </c>
      <c r="D27" s="7">
        <v>21264994049</v>
      </c>
      <c r="E27" s="7">
        <v>33670366580</v>
      </c>
      <c r="F27" s="7"/>
      <c r="H27" s="31"/>
      <c r="I27" s="31"/>
      <c r="J27" s="31"/>
    </row>
    <row r="28" spans="1:10" ht="18" customHeight="1">
      <c r="A28" s="68" t="s">
        <v>624</v>
      </c>
      <c r="B28" s="35">
        <v>149</v>
      </c>
      <c r="C28" s="35" t="s">
        <v>604</v>
      </c>
      <c r="D28" s="7">
        <v>0</v>
      </c>
      <c r="E28" s="7">
        <v>-2718891664</v>
      </c>
      <c r="F28" s="7"/>
      <c r="H28" s="31"/>
      <c r="I28" s="31"/>
      <c r="J28" s="31"/>
    </row>
    <row r="29" spans="1:10" ht="18" customHeight="1">
      <c r="A29" s="67" t="s">
        <v>625</v>
      </c>
      <c r="B29" s="34">
        <v>150</v>
      </c>
      <c r="C29" s="34" t="s">
        <v>604</v>
      </c>
      <c r="D29" s="6">
        <v>8216673838</v>
      </c>
      <c r="E29" s="6">
        <v>5026136061</v>
      </c>
      <c r="F29" s="7"/>
      <c r="H29" s="31"/>
      <c r="I29" s="31"/>
      <c r="J29" s="31"/>
    </row>
    <row r="30" spans="1:10" ht="18" customHeight="1">
      <c r="A30" s="68" t="s">
        <v>626</v>
      </c>
      <c r="B30" s="35" t="s">
        <v>559</v>
      </c>
      <c r="C30" s="35" t="s">
        <v>604</v>
      </c>
      <c r="D30" s="7">
        <v>1296818507</v>
      </c>
      <c r="E30" s="7">
        <v>51476268</v>
      </c>
      <c r="F30" s="7"/>
      <c r="H30" s="31"/>
      <c r="I30" s="31"/>
      <c r="J30" s="31"/>
    </row>
    <row r="31" spans="1:10" ht="18" customHeight="1">
      <c r="A31" s="68" t="s">
        <v>627</v>
      </c>
      <c r="B31" s="35">
        <v>152</v>
      </c>
      <c r="C31" s="35" t="s">
        <v>604</v>
      </c>
      <c r="D31" s="7">
        <v>83147610</v>
      </c>
      <c r="E31" s="7">
        <v>1182910107</v>
      </c>
      <c r="F31" s="7"/>
      <c r="H31" s="31"/>
      <c r="I31" s="31"/>
      <c r="J31" s="31"/>
    </row>
    <row r="32" spans="1:10" ht="18" customHeight="1">
      <c r="A32" s="68" t="s">
        <v>628</v>
      </c>
      <c r="B32" s="35">
        <v>154</v>
      </c>
      <c r="C32" s="35" t="s">
        <v>629</v>
      </c>
      <c r="D32" s="7">
        <v>709164585</v>
      </c>
      <c r="E32" s="7">
        <v>715601369</v>
      </c>
      <c r="F32" s="7"/>
      <c r="H32" s="31"/>
      <c r="I32" s="31"/>
      <c r="J32" s="31"/>
    </row>
    <row r="33" spans="1:10" ht="18" customHeight="1">
      <c r="A33" s="68" t="s">
        <v>630</v>
      </c>
      <c r="B33" s="35">
        <v>158</v>
      </c>
      <c r="C33" s="35" t="s">
        <v>604</v>
      </c>
      <c r="D33" s="7">
        <v>6127543136</v>
      </c>
      <c r="E33" s="7">
        <v>3076148317</v>
      </c>
      <c r="F33" s="7"/>
      <c r="H33" s="31"/>
      <c r="I33" s="31"/>
      <c r="J33" s="31"/>
    </row>
    <row r="34" spans="1:10" ht="18" customHeight="1">
      <c r="A34" s="67" t="s">
        <v>631</v>
      </c>
      <c r="B34" s="34">
        <v>200</v>
      </c>
      <c r="C34" s="34" t="s">
        <v>604</v>
      </c>
      <c r="D34" s="6">
        <v>22669610175</v>
      </c>
      <c r="E34" s="6">
        <v>28584785315</v>
      </c>
      <c r="F34" s="7"/>
      <c r="H34" s="31"/>
      <c r="I34" s="31"/>
      <c r="J34" s="31"/>
    </row>
    <row r="35" spans="1:10" ht="18" customHeight="1">
      <c r="A35" s="67" t="s">
        <v>632</v>
      </c>
      <c r="B35" s="34">
        <v>210</v>
      </c>
      <c r="C35" s="34" t="s">
        <v>604</v>
      </c>
      <c r="D35" s="7">
        <v>0</v>
      </c>
      <c r="E35" s="6">
        <v>0</v>
      </c>
      <c r="F35" s="7"/>
      <c r="H35" s="31"/>
      <c r="I35" s="31"/>
      <c r="J35" s="31"/>
    </row>
    <row r="36" spans="1:10" ht="18" customHeight="1">
      <c r="A36" s="68" t="s">
        <v>633</v>
      </c>
      <c r="B36" s="35">
        <v>211</v>
      </c>
      <c r="C36" s="35" t="s">
        <v>604</v>
      </c>
      <c r="D36" s="7">
        <v>0</v>
      </c>
      <c r="E36" s="7">
        <v>0</v>
      </c>
      <c r="F36" s="7"/>
      <c r="H36" s="31"/>
      <c r="I36" s="31"/>
      <c r="J36" s="31"/>
    </row>
    <row r="37" spans="1:10" ht="18" customHeight="1">
      <c r="A37" s="68" t="s">
        <v>634</v>
      </c>
      <c r="B37" s="35">
        <v>212</v>
      </c>
      <c r="C37" s="35" t="s">
        <v>604</v>
      </c>
      <c r="D37" s="7">
        <v>0</v>
      </c>
      <c r="E37" s="7">
        <v>0</v>
      </c>
      <c r="F37" s="7"/>
      <c r="H37" s="31"/>
      <c r="I37" s="31"/>
      <c r="J37" s="31"/>
    </row>
    <row r="38" spans="1:10" ht="18" customHeight="1">
      <c r="A38" s="68" t="s">
        <v>635</v>
      </c>
      <c r="B38" s="35">
        <v>213</v>
      </c>
      <c r="C38" s="35" t="s">
        <v>636</v>
      </c>
      <c r="D38" s="7">
        <v>0</v>
      </c>
      <c r="E38" s="7">
        <v>0</v>
      </c>
      <c r="F38" s="7"/>
      <c r="H38" s="31"/>
      <c r="I38" s="31"/>
      <c r="J38" s="31"/>
    </row>
    <row r="39" spans="1:10" ht="18" customHeight="1">
      <c r="A39" s="68" t="s">
        <v>637</v>
      </c>
      <c r="B39" s="35">
        <v>218</v>
      </c>
      <c r="C39" s="35" t="s">
        <v>638</v>
      </c>
      <c r="D39" s="7">
        <v>0</v>
      </c>
      <c r="E39" s="7">
        <v>0</v>
      </c>
      <c r="F39" s="7"/>
      <c r="H39" s="31"/>
      <c r="I39" s="31"/>
      <c r="J39" s="31"/>
    </row>
    <row r="40" spans="1:10" ht="18" customHeight="1">
      <c r="A40" s="68" t="s">
        <v>639</v>
      </c>
      <c r="B40" s="35">
        <v>219</v>
      </c>
      <c r="C40" s="35" t="s">
        <v>604</v>
      </c>
      <c r="D40" s="7">
        <v>0</v>
      </c>
      <c r="E40" s="7">
        <v>0</v>
      </c>
      <c r="F40" s="7"/>
      <c r="H40" s="31"/>
      <c r="I40" s="31"/>
      <c r="J40" s="31"/>
    </row>
    <row r="41" spans="1:10" ht="18" customHeight="1">
      <c r="A41" s="67" t="s">
        <v>640</v>
      </c>
      <c r="B41" s="34">
        <v>220</v>
      </c>
      <c r="C41" s="34" t="s">
        <v>604</v>
      </c>
      <c r="D41" s="6">
        <v>19488433733</v>
      </c>
      <c r="E41" s="6">
        <v>25607058976</v>
      </c>
      <c r="F41" s="7"/>
      <c r="H41" s="31"/>
      <c r="I41" s="31"/>
      <c r="J41" s="31"/>
    </row>
    <row r="42" spans="1:10" ht="18" customHeight="1">
      <c r="A42" s="68" t="s">
        <v>641</v>
      </c>
      <c r="B42" s="35">
        <v>221</v>
      </c>
      <c r="C42" s="35" t="s">
        <v>642</v>
      </c>
      <c r="D42" s="7">
        <v>17754422426</v>
      </c>
      <c r="E42" s="7">
        <v>22784689209</v>
      </c>
      <c r="F42" s="7"/>
      <c r="H42" s="31"/>
      <c r="I42" s="31"/>
      <c r="J42" s="31"/>
    </row>
    <row r="43" spans="1:10" ht="18" customHeight="1">
      <c r="A43" s="68" t="s">
        <v>643</v>
      </c>
      <c r="B43" s="35">
        <v>222</v>
      </c>
      <c r="C43" s="35" t="s">
        <v>604</v>
      </c>
      <c r="D43" s="7">
        <v>74369307529</v>
      </c>
      <c r="E43" s="7">
        <v>77450773931</v>
      </c>
      <c r="F43" s="7"/>
      <c r="H43" s="31"/>
      <c r="I43" s="31"/>
      <c r="J43" s="31"/>
    </row>
    <row r="44" spans="1:10" ht="18" customHeight="1">
      <c r="A44" s="68" t="s">
        <v>644</v>
      </c>
      <c r="B44" s="35">
        <v>223</v>
      </c>
      <c r="C44" s="35" t="s">
        <v>604</v>
      </c>
      <c r="D44" s="7">
        <v>-56614885103</v>
      </c>
      <c r="E44" s="7">
        <v>-54666084722</v>
      </c>
      <c r="F44" s="7"/>
      <c r="H44" s="31"/>
      <c r="I44" s="31"/>
      <c r="J44" s="31"/>
    </row>
    <row r="45" spans="1:10" ht="18" customHeight="1">
      <c r="A45" s="68" t="s">
        <v>645</v>
      </c>
      <c r="B45" s="35">
        <v>224</v>
      </c>
      <c r="C45" s="35" t="s">
        <v>646</v>
      </c>
      <c r="D45" s="7">
        <v>0</v>
      </c>
      <c r="E45" s="7">
        <v>0</v>
      </c>
      <c r="F45" s="7"/>
      <c r="H45" s="31"/>
      <c r="I45" s="31"/>
      <c r="J45" s="31"/>
    </row>
    <row r="46" spans="1:10" ht="18" customHeight="1">
      <c r="A46" s="68" t="s">
        <v>643</v>
      </c>
      <c r="B46" s="35">
        <v>225</v>
      </c>
      <c r="C46" s="35" t="s">
        <v>604</v>
      </c>
      <c r="D46" s="7">
        <v>0</v>
      </c>
      <c r="E46" s="7">
        <v>0</v>
      </c>
      <c r="F46" s="7"/>
      <c r="H46" s="31"/>
      <c r="I46" s="31"/>
      <c r="J46" s="31"/>
    </row>
    <row r="47" spans="1:10" ht="18" customHeight="1">
      <c r="A47" s="68" t="s">
        <v>644</v>
      </c>
      <c r="B47" s="35">
        <v>226</v>
      </c>
      <c r="C47" s="35" t="s">
        <v>604</v>
      </c>
      <c r="D47" s="7">
        <v>0</v>
      </c>
      <c r="E47" s="7">
        <v>0</v>
      </c>
      <c r="F47" s="7"/>
      <c r="H47" s="31"/>
      <c r="I47" s="31"/>
      <c r="J47" s="31"/>
    </row>
    <row r="48" spans="1:10" ht="18" customHeight="1">
      <c r="A48" s="68" t="s">
        <v>647</v>
      </c>
      <c r="B48" s="35">
        <v>227</v>
      </c>
      <c r="C48" s="35" t="s">
        <v>648</v>
      </c>
      <c r="D48" s="7">
        <v>1734011307</v>
      </c>
      <c r="E48" s="7">
        <v>1571265507</v>
      </c>
      <c r="F48" s="7"/>
      <c r="H48" s="31"/>
      <c r="I48" s="31"/>
      <c r="J48" s="31"/>
    </row>
    <row r="49" spans="1:10" ht="18" customHeight="1">
      <c r="A49" s="68" t="s">
        <v>643</v>
      </c>
      <c r="B49" s="35">
        <v>228</v>
      </c>
      <c r="C49" s="35" t="s">
        <v>604</v>
      </c>
      <c r="D49" s="7">
        <v>2250624731</v>
      </c>
      <c r="E49" s="7">
        <v>1907978837</v>
      </c>
      <c r="F49" s="7"/>
      <c r="H49" s="31"/>
      <c r="I49" s="31"/>
      <c r="J49" s="31"/>
    </row>
    <row r="50" spans="1:10" ht="18" customHeight="1">
      <c r="A50" s="68" t="s">
        <v>644</v>
      </c>
      <c r="B50" s="35">
        <v>229</v>
      </c>
      <c r="C50" s="35" t="s">
        <v>604</v>
      </c>
      <c r="D50" s="7">
        <v>-516613424</v>
      </c>
      <c r="E50" s="7">
        <v>-336713330</v>
      </c>
      <c r="F50" s="7"/>
      <c r="H50" s="31"/>
      <c r="I50" s="31"/>
      <c r="J50" s="31"/>
    </row>
    <row r="51" spans="1:10" ht="18" customHeight="1">
      <c r="A51" s="67" t="s">
        <v>649</v>
      </c>
      <c r="B51" s="34">
        <v>230</v>
      </c>
      <c r="C51" s="34" t="s">
        <v>650</v>
      </c>
      <c r="D51" s="7">
        <v>0</v>
      </c>
      <c r="E51" s="6">
        <v>1251104260</v>
      </c>
      <c r="F51" s="7"/>
      <c r="H51" s="31"/>
      <c r="I51" s="31"/>
      <c r="J51" s="31"/>
    </row>
    <row r="52" spans="1:10" ht="18" customHeight="1">
      <c r="A52" s="67" t="s">
        <v>651</v>
      </c>
      <c r="B52" s="34">
        <v>240</v>
      </c>
      <c r="C52" s="34" t="s">
        <v>652</v>
      </c>
      <c r="D52" s="7">
        <v>0</v>
      </c>
      <c r="E52" s="6">
        <v>0</v>
      </c>
      <c r="F52" s="7"/>
      <c r="H52" s="31"/>
      <c r="I52" s="31"/>
      <c r="J52" s="31"/>
    </row>
    <row r="53" spans="1:10" ht="18" customHeight="1">
      <c r="A53" s="68" t="s">
        <v>643</v>
      </c>
      <c r="B53" s="35">
        <v>241</v>
      </c>
      <c r="C53" s="35" t="s">
        <v>604</v>
      </c>
      <c r="D53" s="7">
        <v>0</v>
      </c>
      <c r="E53" s="7">
        <v>0</v>
      </c>
      <c r="F53" s="7"/>
      <c r="H53" s="31"/>
      <c r="I53" s="31"/>
      <c r="J53" s="31"/>
    </row>
    <row r="54" spans="1:10" ht="18" customHeight="1">
      <c r="A54" s="68" t="s">
        <v>644</v>
      </c>
      <c r="B54" s="35">
        <v>242</v>
      </c>
      <c r="C54" s="35" t="s">
        <v>604</v>
      </c>
      <c r="D54" s="7">
        <v>0</v>
      </c>
      <c r="E54" s="7">
        <v>0</v>
      </c>
      <c r="F54" s="7"/>
      <c r="H54" s="31"/>
      <c r="I54" s="31"/>
      <c r="J54" s="31"/>
    </row>
    <row r="55" spans="1:10" ht="18" customHeight="1">
      <c r="A55" s="67" t="s">
        <v>653</v>
      </c>
      <c r="B55" s="34">
        <v>250</v>
      </c>
      <c r="C55" s="34" t="s">
        <v>604</v>
      </c>
      <c r="D55" s="6">
        <v>1680000000</v>
      </c>
      <c r="E55" s="6">
        <v>1680000000</v>
      </c>
      <c r="F55" s="7"/>
      <c r="H55" s="31"/>
      <c r="I55" s="31"/>
      <c r="J55" s="31"/>
    </row>
    <row r="56" spans="1:10" ht="18" customHeight="1">
      <c r="A56" s="68" t="s">
        <v>654</v>
      </c>
      <c r="B56" s="35">
        <v>251</v>
      </c>
      <c r="C56" s="35" t="s">
        <v>604</v>
      </c>
      <c r="D56" s="7">
        <v>0</v>
      </c>
      <c r="E56" s="7">
        <v>0</v>
      </c>
      <c r="F56" s="7"/>
      <c r="H56" s="31"/>
      <c r="I56" s="31"/>
      <c r="J56" s="31"/>
    </row>
    <row r="57" spans="1:10" ht="18" customHeight="1">
      <c r="A57" s="68" t="s">
        <v>655</v>
      </c>
      <c r="B57" s="35">
        <v>252</v>
      </c>
      <c r="C57" s="35" t="s">
        <v>604</v>
      </c>
      <c r="D57" s="7">
        <v>1680000000</v>
      </c>
      <c r="E57" s="7">
        <v>1680000000</v>
      </c>
      <c r="F57" s="7"/>
      <c r="H57" s="31"/>
      <c r="I57" s="31"/>
      <c r="J57" s="31"/>
    </row>
    <row r="58" spans="1:10" ht="18" customHeight="1">
      <c r="A58" s="68" t="s">
        <v>656</v>
      </c>
      <c r="B58" s="35">
        <v>258</v>
      </c>
      <c r="C58" s="35" t="s">
        <v>657</v>
      </c>
      <c r="D58" s="7">
        <v>0</v>
      </c>
      <c r="E58" s="7">
        <v>0</v>
      </c>
      <c r="F58" s="7"/>
      <c r="H58" s="31"/>
      <c r="I58" s="31"/>
      <c r="J58" s="31"/>
    </row>
    <row r="59" spans="1:10" ht="18" customHeight="1">
      <c r="A59" s="68" t="s">
        <v>658</v>
      </c>
      <c r="B59" s="35">
        <v>259</v>
      </c>
      <c r="C59" s="35" t="s">
        <v>604</v>
      </c>
      <c r="D59" s="7">
        <v>0</v>
      </c>
      <c r="E59" s="7">
        <v>0</v>
      </c>
      <c r="F59" s="7"/>
      <c r="H59" s="31"/>
      <c r="I59" s="31"/>
      <c r="J59" s="31"/>
    </row>
    <row r="60" spans="1:10" ht="18" customHeight="1">
      <c r="A60" s="67" t="s">
        <v>659</v>
      </c>
      <c r="B60" s="34">
        <v>260</v>
      </c>
      <c r="C60" s="34" t="s">
        <v>604</v>
      </c>
      <c r="D60" s="6">
        <v>1501176442</v>
      </c>
      <c r="E60" s="6">
        <v>1297726339</v>
      </c>
      <c r="F60" s="7"/>
      <c r="H60" s="31"/>
      <c r="I60" s="31"/>
      <c r="J60" s="31"/>
    </row>
    <row r="61" spans="1:10" ht="18" customHeight="1">
      <c r="A61" s="68" t="s">
        <v>0</v>
      </c>
      <c r="B61" s="35">
        <v>261</v>
      </c>
      <c r="C61" s="35" t="s">
        <v>1</v>
      </c>
      <c r="D61" s="7">
        <v>983223030</v>
      </c>
      <c r="E61" s="7">
        <v>774772927</v>
      </c>
      <c r="F61" s="7"/>
      <c r="H61" s="31"/>
      <c r="I61" s="31"/>
      <c r="J61" s="31"/>
    </row>
    <row r="62" spans="1:10" ht="18" customHeight="1">
      <c r="A62" s="68" t="s">
        <v>2</v>
      </c>
      <c r="B62" s="35">
        <v>262</v>
      </c>
      <c r="C62" s="35" t="s">
        <v>3</v>
      </c>
      <c r="D62" s="7">
        <v>0</v>
      </c>
      <c r="E62" s="7">
        <v>0</v>
      </c>
      <c r="F62" s="7"/>
      <c r="H62" s="31"/>
      <c r="I62" s="31"/>
      <c r="J62" s="31"/>
    </row>
    <row r="63" spans="1:10" ht="18" customHeight="1">
      <c r="A63" s="68" t="s">
        <v>4</v>
      </c>
      <c r="B63" s="35">
        <v>268</v>
      </c>
      <c r="C63" s="35" t="s">
        <v>604</v>
      </c>
      <c r="D63" s="7">
        <v>517953412</v>
      </c>
      <c r="E63" s="7">
        <v>522953412</v>
      </c>
      <c r="F63" s="7"/>
      <c r="H63" s="31"/>
      <c r="I63" s="31"/>
      <c r="J63" s="31"/>
    </row>
    <row r="64" spans="1:10" ht="18" customHeight="1">
      <c r="A64" s="67" t="s">
        <v>5</v>
      </c>
      <c r="B64" s="34">
        <v>270</v>
      </c>
      <c r="C64" s="34" t="s">
        <v>604</v>
      </c>
      <c r="D64" s="6">
        <v>158342908480</v>
      </c>
      <c r="E64" s="6">
        <v>121609467430</v>
      </c>
      <c r="F64" s="7"/>
      <c r="H64" s="31"/>
      <c r="I64" s="31"/>
      <c r="J64" s="31"/>
    </row>
    <row r="65" spans="1:10" ht="18" customHeight="1">
      <c r="A65" s="68" t="s">
        <v>6</v>
      </c>
      <c r="B65" s="35" t="s">
        <v>559</v>
      </c>
      <c r="C65" s="35" t="s">
        <v>604</v>
      </c>
      <c r="D65" s="7">
        <v>0</v>
      </c>
      <c r="E65" s="7">
        <v>0</v>
      </c>
      <c r="F65" s="7"/>
      <c r="H65" s="31"/>
      <c r="I65" s="31"/>
      <c r="J65" s="31"/>
    </row>
    <row r="66" spans="1:10" ht="18" customHeight="1">
      <c r="A66" s="67" t="s">
        <v>7</v>
      </c>
      <c r="B66" s="34">
        <v>300</v>
      </c>
      <c r="C66" s="34" t="s">
        <v>604</v>
      </c>
      <c r="D66" s="6">
        <v>57084051166</v>
      </c>
      <c r="E66" s="6">
        <v>41276853588</v>
      </c>
      <c r="F66" s="7"/>
      <c r="H66" s="31"/>
      <c r="I66" s="31"/>
      <c r="J66" s="31"/>
    </row>
    <row r="67" spans="1:10" ht="18" customHeight="1">
      <c r="A67" s="67" t="s">
        <v>8</v>
      </c>
      <c r="B67" s="34">
        <v>310</v>
      </c>
      <c r="C67" s="34" t="s">
        <v>604</v>
      </c>
      <c r="D67" s="6">
        <v>56589342036</v>
      </c>
      <c r="E67" s="6">
        <v>40801202588</v>
      </c>
      <c r="F67" s="7"/>
      <c r="H67" s="31"/>
      <c r="I67" s="31"/>
      <c r="J67" s="31"/>
    </row>
    <row r="68" spans="1:10" ht="18" customHeight="1">
      <c r="A68" s="68" t="s">
        <v>9</v>
      </c>
      <c r="B68" s="35">
        <v>311</v>
      </c>
      <c r="C68" s="35" t="s">
        <v>10</v>
      </c>
      <c r="D68" s="7">
        <v>0</v>
      </c>
      <c r="E68" s="7">
        <v>13214047950</v>
      </c>
      <c r="F68" s="7"/>
      <c r="H68" s="31"/>
      <c r="I68" s="31"/>
      <c r="J68" s="31"/>
    </row>
    <row r="69" spans="1:10" ht="18" customHeight="1">
      <c r="A69" s="68" t="s">
        <v>11</v>
      </c>
      <c r="B69" s="35">
        <v>312</v>
      </c>
      <c r="C69" s="35" t="s">
        <v>604</v>
      </c>
      <c r="D69" s="7">
        <v>22852935278</v>
      </c>
      <c r="E69" s="7">
        <v>10273784346</v>
      </c>
      <c r="F69" s="7"/>
      <c r="H69" s="31"/>
      <c r="I69" s="31"/>
      <c r="J69" s="31"/>
    </row>
    <row r="70" spans="1:10" ht="18" customHeight="1">
      <c r="A70" s="68" t="s">
        <v>12</v>
      </c>
      <c r="B70" s="35">
        <v>313</v>
      </c>
      <c r="C70" s="35" t="s">
        <v>604</v>
      </c>
      <c r="D70" s="7">
        <v>962021626</v>
      </c>
      <c r="E70" s="7">
        <v>1410508853</v>
      </c>
      <c r="F70" s="7"/>
      <c r="H70" s="31"/>
      <c r="I70" s="31"/>
      <c r="J70" s="31"/>
    </row>
    <row r="71" spans="1:10" ht="18" customHeight="1">
      <c r="A71" s="68" t="s">
        <v>13</v>
      </c>
      <c r="B71" s="35">
        <v>314</v>
      </c>
      <c r="C71" s="35" t="s">
        <v>14</v>
      </c>
      <c r="D71" s="7">
        <v>4609053373</v>
      </c>
      <c r="E71" s="7">
        <v>1437276490</v>
      </c>
      <c r="F71" s="7"/>
      <c r="H71" s="31"/>
      <c r="I71" s="31"/>
      <c r="J71" s="31"/>
    </row>
    <row r="72" spans="1:10" ht="18" customHeight="1">
      <c r="A72" s="68" t="s">
        <v>15</v>
      </c>
      <c r="B72" s="35">
        <v>315</v>
      </c>
      <c r="C72" s="35" t="s">
        <v>604</v>
      </c>
      <c r="D72" s="7">
        <v>13051353414</v>
      </c>
      <c r="E72" s="7">
        <v>8949463694</v>
      </c>
      <c r="F72" s="7"/>
      <c r="H72" s="31"/>
      <c r="I72" s="31"/>
      <c r="J72" s="31"/>
    </row>
    <row r="73" spans="1:10" ht="18" customHeight="1">
      <c r="A73" s="68" t="s">
        <v>16</v>
      </c>
      <c r="B73" s="35">
        <v>316</v>
      </c>
      <c r="C73" s="35" t="s">
        <v>17</v>
      </c>
      <c r="D73" s="7">
        <v>293819016</v>
      </c>
      <c r="E73" s="7">
        <v>353088351</v>
      </c>
      <c r="F73" s="7"/>
      <c r="H73" s="31"/>
      <c r="I73" s="31"/>
      <c r="J73" s="31"/>
    </row>
    <row r="74" spans="1:10" ht="18" customHeight="1">
      <c r="A74" s="68" t="s">
        <v>18</v>
      </c>
      <c r="B74" s="35">
        <v>317</v>
      </c>
      <c r="C74" s="35" t="s">
        <v>604</v>
      </c>
      <c r="D74" s="7">
        <v>0</v>
      </c>
      <c r="E74" s="7">
        <v>0</v>
      </c>
      <c r="F74" s="7"/>
      <c r="H74" s="31"/>
      <c r="I74" s="31"/>
      <c r="J74" s="31"/>
    </row>
    <row r="75" spans="1:10" ht="18" customHeight="1">
      <c r="A75" s="68" t="s">
        <v>19</v>
      </c>
      <c r="B75" s="35">
        <v>318</v>
      </c>
      <c r="C75" s="35" t="s">
        <v>604</v>
      </c>
      <c r="D75" s="7">
        <v>0</v>
      </c>
      <c r="E75" s="7">
        <v>0</v>
      </c>
      <c r="F75" s="7"/>
      <c r="H75" s="31"/>
      <c r="I75" s="31"/>
      <c r="J75" s="31"/>
    </row>
    <row r="76" spans="1:10" ht="18" customHeight="1">
      <c r="A76" s="68" t="s">
        <v>20</v>
      </c>
      <c r="B76" s="35">
        <v>319</v>
      </c>
      <c r="C76" s="35" t="s">
        <v>21</v>
      </c>
      <c r="D76" s="7">
        <v>14820159329</v>
      </c>
      <c r="E76" s="7">
        <v>5163032904</v>
      </c>
      <c r="F76" s="7"/>
      <c r="H76" s="31"/>
      <c r="I76" s="31"/>
      <c r="J76" s="31"/>
    </row>
    <row r="77" spans="1:10" ht="18" customHeight="1">
      <c r="A77" s="67" t="s">
        <v>22</v>
      </c>
      <c r="B77" s="34">
        <v>320</v>
      </c>
      <c r="C77" s="34" t="s">
        <v>604</v>
      </c>
      <c r="D77" s="7">
        <v>0</v>
      </c>
      <c r="E77" s="6">
        <v>0</v>
      </c>
      <c r="F77" s="7"/>
      <c r="H77" s="31"/>
      <c r="I77" s="31"/>
      <c r="J77" s="31"/>
    </row>
    <row r="78" spans="1:10" ht="18" customHeight="1">
      <c r="A78" s="67" t="s">
        <v>23</v>
      </c>
      <c r="B78" s="34">
        <v>330</v>
      </c>
      <c r="C78" s="34" t="s">
        <v>604</v>
      </c>
      <c r="D78" s="6">
        <v>494709130</v>
      </c>
      <c r="E78" s="6">
        <v>475651000</v>
      </c>
      <c r="F78" s="7"/>
      <c r="H78" s="31"/>
      <c r="I78" s="31"/>
      <c r="J78" s="31"/>
    </row>
    <row r="79" spans="1:10" ht="18" customHeight="1">
      <c r="A79" s="68" t="s">
        <v>24</v>
      </c>
      <c r="B79" s="35">
        <v>331</v>
      </c>
      <c r="C79" s="35" t="s">
        <v>604</v>
      </c>
      <c r="D79" s="7">
        <v>0</v>
      </c>
      <c r="E79" s="7">
        <v>0</v>
      </c>
      <c r="F79" s="7"/>
      <c r="H79" s="31"/>
      <c r="I79" s="31"/>
      <c r="J79" s="31"/>
    </row>
    <row r="80" spans="1:10" ht="18" customHeight="1">
      <c r="A80" s="68" t="s">
        <v>25</v>
      </c>
      <c r="B80" s="35">
        <v>332</v>
      </c>
      <c r="C80" s="35" t="s">
        <v>26</v>
      </c>
      <c r="D80" s="7">
        <v>0</v>
      </c>
      <c r="E80" s="7">
        <v>0</v>
      </c>
      <c r="F80" s="7"/>
      <c r="H80" s="31"/>
      <c r="I80" s="31"/>
      <c r="J80" s="31"/>
    </row>
    <row r="81" spans="1:10" ht="18" customHeight="1">
      <c r="A81" s="68" t="s">
        <v>27</v>
      </c>
      <c r="B81" s="35">
        <v>333</v>
      </c>
      <c r="C81" s="35" t="s">
        <v>604</v>
      </c>
      <c r="D81" s="7">
        <v>297651000</v>
      </c>
      <c r="E81" s="7">
        <v>325651000</v>
      </c>
      <c r="F81" s="7"/>
      <c r="H81" s="31"/>
      <c r="I81" s="31"/>
      <c r="J81" s="31"/>
    </row>
    <row r="82" spans="1:10" ht="18" customHeight="1">
      <c r="A82" s="68" t="s">
        <v>28</v>
      </c>
      <c r="B82" s="35">
        <v>334</v>
      </c>
      <c r="C82" s="35" t="s">
        <v>29</v>
      </c>
      <c r="D82" s="7">
        <v>0</v>
      </c>
      <c r="E82" s="7">
        <v>0</v>
      </c>
      <c r="F82" s="7"/>
      <c r="H82" s="31"/>
      <c r="I82" s="31"/>
      <c r="J82" s="31"/>
    </row>
    <row r="83" spans="1:10" ht="18" customHeight="1">
      <c r="A83" s="68" t="s">
        <v>30</v>
      </c>
      <c r="B83" s="35">
        <v>335</v>
      </c>
      <c r="C83" s="35" t="s">
        <v>3</v>
      </c>
      <c r="D83" s="7">
        <v>89143430</v>
      </c>
      <c r="E83" s="7">
        <v>0</v>
      </c>
      <c r="F83" s="7"/>
      <c r="H83" s="31"/>
      <c r="I83" s="31"/>
      <c r="J83" s="31"/>
    </row>
    <row r="84" spans="1:10" ht="18" customHeight="1">
      <c r="A84" s="68" t="s">
        <v>31</v>
      </c>
      <c r="B84" s="35">
        <v>336</v>
      </c>
      <c r="C84" s="35" t="s">
        <v>604</v>
      </c>
      <c r="D84" s="7">
        <v>107914700</v>
      </c>
      <c r="E84" s="7">
        <v>150000000</v>
      </c>
      <c r="F84" s="7"/>
      <c r="H84" s="31"/>
      <c r="I84" s="31"/>
      <c r="J84" s="31"/>
    </row>
    <row r="85" spans="1:10" ht="18" customHeight="1">
      <c r="A85" s="68" t="s">
        <v>32</v>
      </c>
      <c r="B85" s="35">
        <v>337</v>
      </c>
      <c r="C85" s="35" t="s">
        <v>604</v>
      </c>
      <c r="D85" s="7">
        <v>0</v>
      </c>
      <c r="E85" s="7">
        <v>0</v>
      </c>
      <c r="F85" s="7"/>
      <c r="H85" s="31"/>
      <c r="I85" s="31"/>
      <c r="J85" s="31"/>
    </row>
    <row r="86" spans="1:10" ht="18" customHeight="1">
      <c r="A86" s="67" t="s">
        <v>33</v>
      </c>
      <c r="B86" s="34">
        <v>400</v>
      </c>
      <c r="C86" s="34" t="s">
        <v>604</v>
      </c>
      <c r="D86" s="6">
        <v>101258857314</v>
      </c>
      <c r="E86" s="6">
        <v>80332613842</v>
      </c>
      <c r="F86" s="7"/>
      <c r="H86" s="31"/>
      <c r="I86" s="31"/>
      <c r="J86" s="31"/>
    </row>
    <row r="87" spans="1:10" ht="18" customHeight="1">
      <c r="A87" s="67" t="s">
        <v>34</v>
      </c>
      <c r="B87" s="34">
        <v>410</v>
      </c>
      <c r="C87" s="34" t="s">
        <v>35</v>
      </c>
      <c r="D87" s="6">
        <v>97829183928</v>
      </c>
      <c r="E87" s="6">
        <v>77532498290</v>
      </c>
      <c r="F87" s="7"/>
      <c r="H87" s="31"/>
      <c r="I87" s="31"/>
      <c r="J87" s="31"/>
    </row>
    <row r="88" spans="1:10" ht="18" customHeight="1">
      <c r="A88" s="68" t="s">
        <v>36</v>
      </c>
      <c r="B88" s="35">
        <v>411</v>
      </c>
      <c r="C88" s="35" t="s">
        <v>604</v>
      </c>
      <c r="D88" s="7">
        <v>83518570000</v>
      </c>
      <c r="E88" s="7">
        <v>51000000000</v>
      </c>
      <c r="F88" s="7"/>
      <c r="H88" s="31"/>
      <c r="I88" s="31"/>
      <c r="J88" s="31"/>
    </row>
    <row r="89" spans="1:10" ht="18" customHeight="1">
      <c r="A89" s="68" t="s">
        <v>37</v>
      </c>
      <c r="B89" s="35">
        <v>412</v>
      </c>
      <c r="C89" s="35" t="s">
        <v>604</v>
      </c>
      <c r="D89" s="7">
        <v>0</v>
      </c>
      <c r="E89" s="7">
        <v>0</v>
      </c>
      <c r="F89" s="7"/>
      <c r="H89" s="31"/>
      <c r="I89" s="31"/>
      <c r="J89" s="31"/>
    </row>
    <row r="90" spans="1:10" ht="18" customHeight="1">
      <c r="A90" s="68" t="s">
        <v>38</v>
      </c>
      <c r="B90" s="35">
        <v>413</v>
      </c>
      <c r="C90" s="35" t="s">
        <v>604</v>
      </c>
      <c r="D90" s="7">
        <v>2871430226</v>
      </c>
      <c r="E90" s="7">
        <v>0</v>
      </c>
      <c r="F90" s="7"/>
      <c r="H90" s="31"/>
      <c r="I90" s="31"/>
      <c r="J90" s="31"/>
    </row>
    <row r="91" spans="1:10" ht="18" customHeight="1">
      <c r="A91" s="68" t="s">
        <v>39</v>
      </c>
      <c r="B91" s="35">
        <v>414</v>
      </c>
      <c r="C91" s="35" t="s">
        <v>604</v>
      </c>
      <c r="D91" s="7">
        <v>0</v>
      </c>
      <c r="E91" s="7">
        <v>0</v>
      </c>
      <c r="F91" s="7"/>
      <c r="H91" s="31"/>
      <c r="I91" s="31"/>
      <c r="J91" s="31"/>
    </row>
    <row r="92" spans="1:10" ht="18" customHeight="1">
      <c r="A92" s="68" t="s">
        <v>40</v>
      </c>
      <c r="B92" s="35">
        <v>415</v>
      </c>
      <c r="C92" s="35" t="s">
        <v>604</v>
      </c>
      <c r="D92" s="7">
        <v>0</v>
      </c>
      <c r="E92" s="7">
        <v>0</v>
      </c>
      <c r="F92" s="7"/>
      <c r="H92" s="31"/>
      <c r="I92" s="31"/>
      <c r="J92" s="31"/>
    </row>
    <row r="93" spans="1:10" ht="18" customHeight="1">
      <c r="A93" s="68" t="s">
        <v>41</v>
      </c>
      <c r="B93" s="35">
        <v>416</v>
      </c>
      <c r="C93" s="35" t="s">
        <v>604</v>
      </c>
      <c r="D93" s="7">
        <v>103073419</v>
      </c>
      <c r="E93" s="7">
        <v>0</v>
      </c>
      <c r="F93" s="7"/>
      <c r="H93" s="31"/>
      <c r="I93" s="31"/>
      <c r="J93" s="31"/>
    </row>
    <row r="94" spans="1:10" ht="18" customHeight="1">
      <c r="A94" s="68" t="s">
        <v>42</v>
      </c>
      <c r="B94" s="35">
        <v>417</v>
      </c>
      <c r="C94" s="35" t="s">
        <v>604</v>
      </c>
      <c r="D94" s="7">
        <v>7326924387</v>
      </c>
      <c r="E94" s="7">
        <v>21944134346</v>
      </c>
      <c r="F94" s="7"/>
      <c r="H94" s="31"/>
      <c r="I94" s="31"/>
      <c r="J94" s="31"/>
    </row>
    <row r="95" spans="1:10" ht="18" customHeight="1">
      <c r="A95" s="68" t="s">
        <v>43</v>
      </c>
      <c r="B95" s="35">
        <v>418</v>
      </c>
      <c r="C95" s="35" t="s">
        <v>604</v>
      </c>
      <c r="D95" s="7">
        <v>2893962102</v>
      </c>
      <c r="E95" s="7">
        <v>1940049462</v>
      </c>
      <c r="F95" s="7"/>
      <c r="H95" s="31"/>
      <c r="I95" s="31"/>
      <c r="J95" s="31"/>
    </row>
    <row r="96" spans="1:10" ht="18" customHeight="1">
      <c r="A96" s="68" t="s">
        <v>44</v>
      </c>
      <c r="B96" s="35">
        <v>419</v>
      </c>
      <c r="C96" s="35" t="s">
        <v>604</v>
      </c>
      <c r="D96" s="7">
        <v>1115223794</v>
      </c>
      <c r="E96" s="7">
        <v>913287646</v>
      </c>
      <c r="F96" s="7"/>
      <c r="H96" s="31"/>
      <c r="I96" s="31"/>
      <c r="J96" s="31"/>
    </row>
    <row r="97" spans="1:10" ht="18" customHeight="1">
      <c r="A97" s="67" t="s">
        <v>45</v>
      </c>
      <c r="B97" s="34">
        <v>420</v>
      </c>
      <c r="C97" s="34" t="s">
        <v>604</v>
      </c>
      <c r="D97" s="6">
        <v>0</v>
      </c>
      <c r="E97" s="6">
        <v>1735026836</v>
      </c>
      <c r="F97" s="7"/>
      <c r="H97" s="31"/>
      <c r="I97" s="31"/>
      <c r="J97" s="31"/>
    </row>
    <row r="98" spans="1:10" ht="18" customHeight="1">
      <c r="A98" s="68" t="s">
        <v>46</v>
      </c>
      <c r="B98" s="35">
        <v>421</v>
      </c>
      <c r="C98" s="35" t="s">
        <v>604</v>
      </c>
      <c r="D98" s="7">
        <v>0</v>
      </c>
      <c r="E98" s="7">
        <v>0</v>
      </c>
      <c r="F98" s="7"/>
      <c r="H98" s="31"/>
      <c r="I98" s="31"/>
      <c r="J98" s="31"/>
    </row>
    <row r="99" spans="1:10" ht="18" customHeight="1">
      <c r="A99" s="67" t="s">
        <v>47</v>
      </c>
      <c r="B99" s="34">
        <v>430</v>
      </c>
      <c r="C99" s="34" t="s">
        <v>604</v>
      </c>
      <c r="D99" s="6">
        <v>3429673386</v>
      </c>
      <c r="E99" s="6">
        <v>2800115552</v>
      </c>
      <c r="F99" s="7"/>
      <c r="H99" s="31"/>
      <c r="I99" s="31"/>
      <c r="J99" s="31"/>
    </row>
    <row r="100" spans="1:10" ht="18" customHeight="1">
      <c r="A100" s="68" t="s">
        <v>48</v>
      </c>
      <c r="B100" s="35">
        <v>431</v>
      </c>
      <c r="C100" s="35" t="s">
        <v>604</v>
      </c>
      <c r="D100" s="7">
        <v>3429673386</v>
      </c>
      <c r="E100" s="7">
        <v>2800115552</v>
      </c>
      <c r="F100" s="7"/>
      <c r="H100" s="31"/>
      <c r="I100" s="31"/>
      <c r="J100" s="31"/>
    </row>
    <row r="101" spans="1:10" ht="18" customHeight="1">
      <c r="A101" s="68" t="s">
        <v>49</v>
      </c>
      <c r="B101" s="35">
        <v>432</v>
      </c>
      <c r="C101" s="35" t="s">
        <v>50</v>
      </c>
      <c r="D101" s="7">
        <v>0</v>
      </c>
      <c r="E101" s="7">
        <v>0</v>
      </c>
      <c r="F101" s="7"/>
      <c r="H101" s="31"/>
      <c r="I101" s="31"/>
      <c r="J101" s="31"/>
    </row>
    <row r="102" spans="1:10" ht="18" customHeight="1">
      <c r="A102" s="68" t="s">
        <v>51</v>
      </c>
      <c r="B102" s="35">
        <v>433</v>
      </c>
      <c r="C102" s="35" t="s">
        <v>604</v>
      </c>
      <c r="D102" s="7">
        <v>0</v>
      </c>
      <c r="E102" s="7">
        <v>0</v>
      </c>
      <c r="F102" s="7"/>
      <c r="H102" s="31"/>
      <c r="I102" s="31"/>
      <c r="J102" s="31"/>
    </row>
    <row r="103" spans="1:10" ht="18" customHeight="1">
      <c r="A103" s="67" t="s">
        <v>52</v>
      </c>
      <c r="B103" s="34">
        <v>440</v>
      </c>
      <c r="C103" s="34" t="s">
        <v>604</v>
      </c>
      <c r="D103" s="6">
        <v>158342908480</v>
      </c>
      <c r="E103" s="6">
        <v>121609467430</v>
      </c>
      <c r="F103" s="7"/>
      <c r="H103" s="31"/>
      <c r="I103" s="31"/>
      <c r="J103" s="31"/>
    </row>
    <row r="104" spans="1:10" ht="18" customHeight="1">
      <c r="A104" s="80"/>
      <c r="B104" s="81"/>
      <c r="C104" s="81"/>
      <c r="D104" s="82"/>
      <c r="E104" s="82"/>
      <c r="F104" s="7"/>
      <c r="H104" s="31"/>
      <c r="I104" s="31"/>
      <c r="J104" s="31"/>
    </row>
    <row r="105" spans="1:10" ht="18" customHeight="1">
      <c r="A105" s="84"/>
      <c r="B105" s="85"/>
      <c r="C105" s="85"/>
      <c r="D105" s="86"/>
      <c r="E105" s="86"/>
      <c r="F105" s="83"/>
      <c r="H105" s="31"/>
      <c r="I105" s="31"/>
      <c r="J105" s="31"/>
    </row>
    <row r="106" spans="1:10" ht="18" customHeight="1">
      <c r="A106" s="297" t="s">
        <v>307</v>
      </c>
      <c r="B106" s="297"/>
      <c r="C106" s="297"/>
      <c r="D106" s="297"/>
      <c r="E106" s="297"/>
      <c r="F106" s="83"/>
      <c r="H106" s="31"/>
      <c r="I106" s="31"/>
      <c r="J106" s="31"/>
    </row>
    <row r="107" spans="1:10" ht="18" customHeight="1">
      <c r="A107" s="308" t="s">
        <v>585</v>
      </c>
      <c r="B107" s="309" t="s">
        <v>601</v>
      </c>
      <c r="C107" s="309" t="s">
        <v>602</v>
      </c>
      <c r="D107" s="308" t="s">
        <v>476</v>
      </c>
      <c r="E107" s="308" t="s">
        <v>432</v>
      </c>
      <c r="F107" s="83"/>
      <c r="H107" s="31"/>
      <c r="I107" s="31"/>
      <c r="J107" s="31"/>
    </row>
    <row r="108" spans="1:10" ht="18" customHeight="1">
      <c r="A108" s="308"/>
      <c r="B108" s="308"/>
      <c r="C108" s="308"/>
      <c r="D108" s="308"/>
      <c r="E108" s="308"/>
      <c r="F108" s="83"/>
      <c r="H108" s="31"/>
      <c r="I108" s="31"/>
      <c r="J108" s="31"/>
    </row>
    <row r="109" spans="1:10" ht="18" customHeight="1">
      <c r="A109" s="75">
        <v>1</v>
      </c>
      <c r="B109" s="76">
        <v>2</v>
      </c>
      <c r="C109" s="76">
        <v>3</v>
      </c>
      <c r="D109" s="77">
        <v>4</v>
      </c>
      <c r="E109" s="77">
        <v>5</v>
      </c>
      <c r="F109" s="7"/>
      <c r="H109" s="31"/>
      <c r="I109" s="31"/>
      <c r="J109" s="31"/>
    </row>
    <row r="110" spans="1:10" ht="18" customHeight="1">
      <c r="A110" s="68" t="s">
        <v>477</v>
      </c>
      <c r="B110" s="87" t="s">
        <v>308</v>
      </c>
      <c r="C110" s="35" t="s">
        <v>604</v>
      </c>
      <c r="D110" s="7">
        <v>0</v>
      </c>
      <c r="E110" s="7">
        <v>0</v>
      </c>
      <c r="F110" s="7"/>
      <c r="H110" s="31"/>
      <c r="I110" s="31"/>
      <c r="J110" s="31"/>
    </row>
    <row r="111" spans="1:10" ht="18" customHeight="1">
      <c r="A111" s="68" t="s">
        <v>478</v>
      </c>
      <c r="B111" s="87" t="s">
        <v>309</v>
      </c>
      <c r="C111" s="35" t="s">
        <v>604</v>
      </c>
      <c r="D111" s="7">
        <v>463081203357</v>
      </c>
      <c r="E111" s="7">
        <v>473310017568</v>
      </c>
      <c r="F111" s="7"/>
      <c r="H111" s="31"/>
      <c r="I111" s="31"/>
      <c r="J111" s="31"/>
    </row>
    <row r="112" spans="1:10" ht="18" customHeight="1">
      <c r="A112" s="68" t="s">
        <v>479</v>
      </c>
      <c r="B112" s="87" t="s">
        <v>310</v>
      </c>
      <c r="C112" s="35" t="s">
        <v>604</v>
      </c>
      <c r="D112" s="7">
        <v>0</v>
      </c>
      <c r="E112" s="7">
        <v>0</v>
      </c>
      <c r="F112" s="7"/>
      <c r="H112" s="31"/>
      <c r="I112" s="31"/>
      <c r="J112" s="31"/>
    </row>
    <row r="113" spans="1:10" ht="18" customHeight="1">
      <c r="A113" s="68" t="s">
        <v>480</v>
      </c>
      <c r="B113" s="87" t="s">
        <v>311</v>
      </c>
      <c r="C113" s="35" t="s">
        <v>604</v>
      </c>
      <c r="D113" s="7">
        <v>65460900</v>
      </c>
      <c r="E113" s="7">
        <v>141650700</v>
      </c>
      <c r="F113" s="7"/>
      <c r="H113" s="31"/>
      <c r="I113" s="31"/>
      <c r="J113" s="31"/>
    </row>
    <row r="114" spans="1:10" ht="18" customHeight="1">
      <c r="A114" s="68" t="s">
        <v>481</v>
      </c>
      <c r="B114" s="87" t="s">
        <v>312</v>
      </c>
      <c r="C114" s="35" t="s">
        <v>604</v>
      </c>
      <c r="D114" s="79">
        <v>132848.91</v>
      </c>
      <c r="E114" s="79">
        <v>74684.23</v>
      </c>
      <c r="F114" s="7"/>
      <c r="H114" s="31"/>
      <c r="I114" s="31"/>
      <c r="J114" s="31"/>
    </row>
    <row r="115" spans="1:10" ht="18" customHeight="1">
      <c r="A115" s="68" t="s">
        <v>305</v>
      </c>
      <c r="B115" s="87" t="s">
        <v>312</v>
      </c>
      <c r="C115" s="35"/>
      <c r="D115" s="79">
        <v>1000.9</v>
      </c>
      <c r="E115" s="79">
        <v>7889.61</v>
      </c>
      <c r="F115" s="7"/>
      <c r="H115" s="31"/>
      <c r="I115" s="31"/>
      <c r="J115" s="31"/>
    </row>
    <row r="116" spans="1:10" ht="18" customHeight="1">
      <c r="A116" s="68" t="s">
        <v>306</v>
      </c>
      <c r="B116" s="87" t="s">
        <v>313</v>
      </c>
      <c r="C116" s="35" t="s">
        <v>604</v>
      </c>
      <c r="D116" s="7">
        <v>0</v>
      </c>
      <c r="E116" s="7">
        <v>0</v>
      </c>
      <c r="F116" s="7"/>
      <c r="H116" s="31"/>
      <c r="I116" s="31"/>
      <c r="J116" s="31"/>
    </row>
    <row r="117" spans="1:10" ht="17.25">
      <c r="A117" s="36"/>
      <c r="B117" s="37"/>
      <c r="C117" s="37"/>
      <c r="D117" s="9"/>
      <c r="E117" s="9"/>
      <c r="F117" s="9"/>
      <c r="H117" s="31"/>
      <c r="I117" s="31"/>
      <c r="J117" s="31"/>
    </row>
    <row r="118" spans="1:10" ht="17.25">
      <c r="A118" s="38"/>
      <c r="B118" s="39"/>
      <c r="C118" s="39"/>
      <c r="D118" s="40"/>
      <c r="E118" s="40"/>
      <c r="F118" s="40"/>
      <c r="H118" s="31"/>
      <c r="I118" s="31"/>
      <c r="J118" s="31"/>
    </row>
    <row r="119" spans="3:10" ht="17.25">
      <c r="C119" s="296" t="s">
        <v>461</v>
      </c>
      <c r="D119" s="296"/>
      <c r="E119" s="296"/>
      <c r="H119" s="31"/>
      <c r="I119" s="31"/>
      <c r="J119" s="31"/>
    </row>
    <row r="120" spans="1:5" ht="18">
      <c r="A120" s="41" t="s">
        <v>576</v>
      </c>
      <c r="B120" s="316" t="s">
        <v>482</v>
      </c>
      <c r="C120" s="316"/>
      <c r="D120" s="316" t="s">
        <v>483</v>
      </c>
      <c r="E120" s="316"/>
    </row>
    <row r="121" spans="1:5" ht="17.25">
      <c r="A121" s="42" t="s">
        <v>484</v>
      </c>
      <c r="B121" s="315" t="s">
        <v>484</v>
      </c>
      <c r="C121" s="315"/>
      <c r="D121" s="315" t="s">
        <v>484</v>
      </c>
      <c r="E121" s="315"/>
    </row>
    <row r="125" ht="17.25">
      <c r="A125" s="43"/>
    </row>
    <row r="126" ht="17.25">
      <c r="A126" s="43"/>
    </row>
    <row r="127" ht="17.25">
      <c r="A127" s="43"/>
    </row>
    <row r="134" ht="17.25">
      <c r="A134" s="43"/>
    </row>
    <row r="135" ht="17.25">
      <c r="A135" s="43"/>
    </row>
    <row r="136" ht="17.25">
      <c r="A136" s="43"/>
    </row>
    <row r="137" ht="17.25">
      <c r="A137" s="43"/>
    </row>
    <row r="138" ht="17.25">
      <c r="A138" s="43"/>
    </row>
    <row r="139" ht="17.25">
      <c r="A139" s="43"/>
    </row>
    <row r="140" ht="17.25">
      <c r="A140" s="43"/>
    </row>
    <row r="141" ht="17.25">
      <c r="A141" s="43"/>
    </row>
    <row r="142" ht="17.25">
      <c r="A142" s="43"/>
    </row>
  </sheetData>
  <sheetProtection/>
  <mergeCells count="27">
    <mergeCell ref="C107:C108"/>
    <mergeCell ref="D9:D10"/>
    <mergeCell ref="A9:A10"/>
    <mergeCell ref="D121:E121"/>
    <mergeCell ref="B120:C120"/>
    <mergeCell ref="B121:C121"/>
    <mergeCell ref="C119:E119"/>
    <mergeCell ref="D120:E120"/>
    <mergeCell ref="A106:E106"/>
    <mergeCell ref="A107:A108"/>
    <mergeCell ref="B107:B108"/>
    <mergeCell ref="D1:F1"/>
    <mergeCell ref="D2:F2"/>
    <mergeCell ref="D3:F3"/>
    <mergeCell ref="A1:B1"/>
    <mergeCell ref="A3:B3"/>
    <mergeCell ref="A2:B2"/>
    <mergeCell ref="D107:D108"/>
    <mergeCell ref="E107:E108"/>
    <mergeCell ref="A4:F4"/>
    <mergeCell ref="A7:F7"/>
    <mergeCell ref="A5:F5"/>
    <mergeCell ref="A6:F6"/>
    <mergeCell ref="F9:F10"/>
    <mergeCell ref="E9:E10"/>
    <mergeCell ref="B9:B10"/>
    <mergeCell ref="C9:C10"/>
  </mergeCells>
  <printOptions horizontalCentered="1"/>
  <pageMargins left="0.42" right="0" top="0.46" bottom="0.35" header="0.27" footer="0.33"/>
  <pageSetup horizontalDpi="180" verticalDpi="180" orientation="portrait" paperSize="9" r:id="rId1"/>
  <headerFooter alignWithMargins="0">
    <oddHeader>&amp;R&amp;P/&amp;N
</oddHeader>
  </headerFooter>
</worksheet>
</file>

<file path=xl/worksheets/sheet2.xml><?xml version="1.0" encoding="utf-8"?>
<worksheet xmlns="http://schemas.openxmlformats.org/spreadsheetml/2006/main" xmlns:r="http://schemas.openxmlformats.org/officeDocument/2006/relationships">
  <dimension ref="A1:I61"/>
  <sheetViews>
    <sheetView workbookViewId="0" topLeftCell="A23">
      <selection activeCell="E32" sqref="E32"/>
    </sheetView>
  </sheetViews>
  <sheetFormatPr defaultColWidth="9.140625" defaultRowHeight="12.75"/>
  <cols>
    <col min="1" max="1" width="33.00390625" style="0" customWidth="1"/>
    <col min="2" max="2" width="6.140625" style="0" customWidth="1"/>
    <col min="3" max="3" width="11.00390625" style="0" customWidth="1"/>
    <col min="4" max="5" width="18.140625" style="0" bestFit="1" customWidth="1"/>
    <col min="6" max="6" width="18.00390625" style="0" customWidth="1"/>
    <col min="7" max="7" width="18.140625" style="0" bestFit="1" customWidth="1"/>
    <col min="8" max="9" width="14.8515625" style="0" customWidth="1"/>
  </cols>
  <sheetData>
    <row r="1" spans="1:7" ht="15.75">
      <c r="A1" s="69" t="s">
        <v>597</v>
      </c>
      <c r="B1" s="24"/>
      <c r="C1" s="23"/>
      <c r="D1" s="70"/>
      <c r="E1" s="70"/>
      <c r="F1" s="71" t="s">
        <v>53</v>
      </c>
      <c r="G1" s="70"/>
    </row>
    <row r="2" spans="1:7" ht="14.25">
      <c r="A2" s="24" t="s">
        <v>599</v>
      </c>
      <c r="B2" s="24"/>
      <c r="C2" s="23"/>
      <c r="D2" s="72"/>
      <c r="E2" s="72"/>
      <c r="F2" s="73" t="s">
        <v>600</v>
      </c>
      <c r="G2" s="23"/>
    </row>
    <row r="3" spans="1:7" ht="14.25">
      <c r="A3" s="24"/>
      <c r="B3" s="24"/>
      <c r="C3" s="23"/>
      <c r="D3" s="72"/>
      <c r="E3" s="72"/>
      <c r="F3" s="73" t="s">
        <v>444</v>
      </c>
      <c r="G3" s="23"/>
    </row>
    <row r="4" spans="1:6" ht="15.75">
      <c r="A4" s="1"/>
      <c r="B4" s="1"/>
      <c r="D4" s="2"/>
      <c r="E4" s="2"/>
      <c r="F4" s="26"/>
    </row>
    <row r="5" spans="1:7" ht="19.5">
      <c r="A5" s="298" t="s">
        <v>485</v>
      </c>
      <c r="B5" s="298"/>
      <c r="C5" s="298"/>
      <c r="D5" s="298"/>
      <c r="E5" s="298"/>
      <c r="F5" s="298"/>
      <c r="G5" s="298"/>
    </row>
    <row r="6" spans="1:7" ht="19.5">
      <c r="A6" s="298" t="s">
        <v>474</v>
      </c>
      <c r="B6" s="298"/>
      <c r="C6" s="298"/>
      <c r="D6" s="298"/>
      <c r="E6" s="298"/>
      <c r="F6" s="298"/>
      <c r="G6" s="298"/>
    </row>
    <row r="7" spans="1:7" ht="18">
      <c r="A7" s="299" t="s">
        <v>358</v>
      </c>
      <c r="B7" s="299"/>
      <c r="C7" s="299"/>
      <c r="D7" s="299"/>
      <c r="E7" s="299"/>
      <c r="F7" s="299"/>
      <c r="G7" s="299"/>
    </row>
    <row r="8" spans="1:5" ht="16.5">
      <c r="A8" s="302"/>
      <c r="B8" s="302"/>
      <c r="C8" s="302"/>
      <c r="D8" s="302"/>
      <c r="E8" s="302"/>
    </row>
    <row r="9" spans="1:9" ht="36" customHeight="1">
      <c r="A9" s="300" t="s">
        <v>585</v>
      </c>
      <c r="B9" s="300" t="s">
        <v>54</v>
      </c>
      <c r="C9" s="300" t="s">
        <v>55</v>
      </c>
      <c r="D9" s="303" t="s">
        <v>462</v>
      </c>
      <c r="E9" s="304"/>
      <c r="F9" s="303" t="s">
        <v>486</v>
      </c>
      <c r="G9" s="304"/>
      <c r="H9" s="3"/>
      <c r="I9" s="3"/>
    </row>
    <row r="10" spans="1:9" ht="18">
      <c r="A10" s="301"/>
      <c r="B10" s="301"/>
      <c r="C10" s="301"/>
      <c r="D10" s="44" t="s">
        <v>546</v>
      </c>
      <c r="E10" s="44" t="s">
        <v>541</v>
      </c>
      <c r="F10" s="44" t="s">
        <v>546</v>
      </c>
      <c r="G10" s="44" t="s">
        <v>487</v>
      </c>
      <c r="H10" s="3"/>
      <c r="I10" s="3"/>
    </row>
    <row r="11" spans="1:9" ht="33">
      <c r="A11" s="13" t="s">
        <v>56</v>
      </c>
      <c r="B11" s="14">
        <v>1</v>
      </c>
      <c r="C11" s="14" t="s">
        <v>57</v>
      </c>
      <c r="D11" s="15">
        <v>131955222850</v>
      </c>
      <c r="E11" s="15">
        <v>139241929225</v>
      </c>
      <c r="F11" s="15">
        <v>466105999133</v>
      </c>
      <c r="G11" s="15">
        <v>631327030337</v>
      </c>
      <c r="H11" s="3"/>
      <c r="I11" s="3"/>
    </row>
    <row r="12" spans="1:9" ht="16.5">
      <c r="A12" s="16" t="s">
        <v>58</v>
      </c>
      <c r="B12" s="17">
        <v>2</v>
      </c>
      <c r="C12" s="17" t="s">
        <v>59</v>
      </c>
      <c r="D12" s="18">
        <v>0</v>
      </c>
      <c r="E12" s="18">
        <v>0</v>
      </c>
      <c r="F12" s="18">
        <v>0</v>
      </c>
      <c r="G12" s="18">
        <v>0</v>
      </c>
      <c r="H12" s="3"/>
      <c r="I12" s="3"/>
    </row>
    <row r="13" spans="1:9" ht="33">
      <c r="A13" s="16" t="s">
        <v>60</v>
      </c>
      <c r="B13" s="17">
        <v>10</v>
      </c>
      <c r="C13" s="17" t="s">
        <v>61</v>
      </c>
      <c r="D13" s="18">
        <v>131955222850</v>
      </c>
      <c r="E13" s="18">
        <v>139241929225</v>
      </c>
      <c r="F13" s="18">
        <f>F11</f>
        <v>466105999133</v>
      </c>
      <c r="G13" s="18">
        <f>G11</f>
        <v>631327030337</v>
      </c>
      <c r="H13" s="3"/>
      <c r="I13" s="3"/>
    </row>
    <row r="14" spans="1:9" ht="16.5">
      <c r="A14" s="16" t="s">
        <v>62</v>
      </c>
      <c r="B14" s="17" t="s">
        <v>63</v>
      </c>
      <c r="C14" s="17" t="s">
        <v>64</v>
      </c>
      <c r="D14" s="18">
        <v>0</v>
      </c>
      <c r="E14" s="18">
        <v>0</v>
      </c>
      <c r="F14" s="18">
        <v>0</v>
      </c>
      <c r="G14" s="18">
        <v>0</v>
      </c>
      <c r="H14" s="3"/>
      <c r="I14" s="3"/>
    </row>
    <row r="15" spans="1:9" ht="16.5">
      <c r="A15" s="16" t="s">
        <v>65</v>
      </c>
      <c r="B15" s="17">
        <v>11</v>
      </c>
      <c r="C15" s="17" t="s">
        <v>66</v>
      </c>
      <c r="D15" s="18">
        <v>107194203063</v>
      </c>
      <c r="E15" s="18">
        <v>113847159320</v>
      </c>
      <c r="F15" s="18">
        <v>368985774017</v>
      </c>
      <c r="G15" s="18">
        <v>525416380148</v>
      </c>
      <c r="H15" s="3"/>
      <c r="I15" s="3"/>
    </row>
    <row r="16" spans="1:9" ht="33">
      <c r="A16" s="16" t="s">
        <v>67</v>
      </c>
      <c r="B16" s="17">
        <v>20</v>
      </c>
      <c r="C16" s="17" t="s">
        <v>64</v>
      </c>
      <c r="D16" s="18">
        <f>D13-D15</f>
        <v>24761019787</v>
      </c>
      <c r="E16" s="18">
        <f>E13-E15</f>
        <v>25394769905</v>
      </c>
      <c r="F16" s="18">
        <f>F13-F15</f>
        <v>97120225116</v>
      </c>
      <c r="G16" s="18">
        <f>G13-G15</f>
        <v>105910650189</v>
      </c>
      <c r="H16" s="3"/>
      <c r="I16" s="3"/>
    </row>
    <row r="17" spans="1:9" ht="16.5">
      <c r="A17" s="16" t="s">
        <v>68</v>
      </c>
      <c r="B17" s="17" t="s">
        <v>63</v>
      </c>
      <c r="C17" s="17" t="s">
        <v>64</v>
      </c>
      <c r="D17" s="18">
        <v>0</v>
      </c>
      <c r="E17" s="18">
        <v>0</v>
      </c>
      <c r="F17" s="18">
        <v>0</v>
      </c>
      <c r="G17" s="18">
        <v>0</v>
      </c>
      <c r="H17" s="3"/>
      <c r="I17" s="3"/>
    </row>
    <row r="18" spans="1:9" ht="16.5">
      <c r="A18" s="16" t="s">
        <v>69</v>
      </c>
      <c r="B18" s="17">
        <v>21</v>
      </c>
      <c r="C18" s="17" t="s">
        <v>70</v>
      </c>
      <c r="D18" s="18">
        <v>1031546070</v>
      </c>
      <c r="E18" s="18">
        <v>717500923</v>
      </c>
      <c r="F18" s="18">
        <v>1995463344</v>
      </c>
      <c r="G18" s="18">
        <v>3473185035</v>
      </c>
      <c r="H18" s="3"/>
      <c r="I18" s="3"/>
    </row>
    <row r="19" spans="1:9" ht="16.5">
      <c r="A19" s="16" t="s">
        <v>71</v>
      </c>
      <c r="B19" s="17">
        <v>22</v>
      </c>
      <c r="C19" s="17" t="s">
        <v>72</v>
      </c>
      <c r="D19" s="18">
        <v>-3189341540</v>
      </c>
      <c r="E19" s="18">
        <v>7859890084</v>
      </c>
      <c r="F19" s="18">
        <v>-2413727708</v>
      </c>
      <c r="G19" s="18">
        <v>13623252041</v>
      </c>
      <c r="H19" s="3"/>
      <c r="I19" s="3"/>
    </row>
    <row r="20" spans="1:9" ht="16.5">
      <c r="A20" s="16" t="s">
        <v>73</v>
      </c>
      <c r="B20" s="17">
        <v>23</v>
      </c>
      <c r="C20" s="17" t="s">
        <v>64</v>
      </c>
      <c r="D20" s="253">
        <v>0</v>
      </c>
      <c r="E20" s="253">
        <v>307037259</v>
      </c>
      <c r="F20" s="253">
        <v>217951127</v>
      </c>
      <c r="G20" s="253">
        <v>1777264253</v>
      </c>
      <c r="H20" s="3"/>
      <c r="I20" s="3"/>
    </row>
    <row r="21" spans="1:9" ht="16.5">
      <c r="A21" s="16" t="s">
        <v>74</v>
      </c>
      <c r="B21" s="17">
        <v>24</v>
      </c>
      <c r="C21" s="17" t="s">
        <v>64</v>
      </c>
      <c r="D21" s="18">
        <v>17588554353</v>
      </c>
      <c r="E21" s="18">
        <v>16863327427</v>
      </c>
      <c r="F21" s="18">
        <v>62260396799</v>
      </c>
      <c r="G21" s="18">
        <v>64452676910</v>
      </c>
      <c r="H21" s="3"/>
      <c r="I21" s="3"/>
    </row>
    <row r="22" spans="1:9" ht="16.5">
      <c r="A22" s="16" t="s">
        <v>75</v>
      </c>
      <c r="B22" s="17">
        <v>25</v>
      </c>
      <c r="C22" s="17" t="s">
        <v>64</v>
      </c>
      <c r="D22" s="18">
        <v>3499804727</v>
      </c>
      <c r="E22" s="18">
        <v>1762105245</v>
      </c>
      <c r="F22" s="18">
        <v>11413424512</v>
      </c>
      <c r="G22" s="18">
        <v>9293586343</v>
      </c>
      <c r="H22" s="3"/>
      <c r="I22" s="3"/>
    </row>
    <row r="23" spans="1:9" ht="33">
      <c r="A23" s="16" t="s">
        <v>119</v>
      </c>
      <c r="B23" s="17">
        <v>30</v>
      </c>
      <c r="C23" s="17" t="s">
        <v>64</v>
      </c>
      <c r="D23" s="18">
        <f>D16+D18-D19-D21-D22</f>
        <v>7893548317</v>
      </c>
      <c r="E23" s="18">
        <f>E16+E18-E19-E21-E22</f>
        <v>-373051928</v>
      </c>
      <c r="F23" s="18">
        <f>F16+F18-F19-F21-F22</f>
        <v>27855594857</v>
      </c>
      <c r="G23" s="18">
        <f>G16+G18-G19-G21-G22</f>
        <v>22014319930</v>
      </c>
      <c r="H23" s="3"/>
      <c r="I23" s="3"/>
    </row>
    <row r="24" spans="1:9" ht="16.5">
      <c r="A24" s="16" t="s">
        <v>120</v>
      </c>
      <c r="B24" s="17" t="s">
        <v>63</v>
      </c>
      <c r="C24" s="17" t="s">
        <v>64</v>
      </c>
      <c r="D24" s="18">
        <v>0</v>
      </c>
      <c r="E24" s="18">
        <v>0</v>
      </c>
      <c r="F24" s="18">
        <v>0</v>
      </c>
      <c r="G24" s="18">
        <v>0</v>
      </c>
      <c r="H24" s="3"/>
      <c r="I24" s="3"/>
    </row>
    <row r="25" spans="1:9" ht="16.5">
      <c r="A25" s="16" t="s">
        <v>122</v>
      </c>
      <c r="B25" s="17">
        <v>31</v>
      </c>
      <c r="C25" s="17" t="s">
        <v>64</v>
      </c>
      <c r="D25" s="18">
        <v>1384622917</v>
      </c>
      <c r="E25" s="18">
        <v>880885589</v>
      </c>
      <c r="F25" s="18">
        <v>4004856165</v>
      </c>
      <c r="G25" s="18">
        <v>1069736317</v>
      </c>
      <c r="H25" s="3"/>
      <c r="I25" s="3"/>
    </row>
    <row r="26" spans="1:9" ht="16.5">
      <c r="A26" s="16" t="s">
        <v>123</v>
      </c>
      <c r="B26" s="17">
        <v>32</v>
      </c>
      <c r="C26" s="17" t="s">
        <v>64</v>
      </c>
      <c r="D26" s="18">
        <v>143559063</v>
      </c>
      <c r="E26" s="18">
        <v>73218670</v>
      </c>
      <c r="F26" s="18">
        <v>1162167668</v>
      </c>
      <c r="G26" s="18">
        <v>73218821</v>
      </c>
      <c r="H26" s="3"/>
      <c r="I26" s="3"/>
    </row>
    <row r="27" spans="1:9" ht="16.5">
      <c r="A27" s="13" t="s">
        <v>143</v>
      </c>
      <c r="B27" s="14">
        <v>40</v>
      </c>
      <c r="C27" s="14" t="s">
        <v>64</v>
      </c>
      <c r="D27" s="15">
        <f>D25-D26</f>
        <v>1241063854</v>
      </c>
      <c r="E27" s="15">
        <f>E25-E26</f>
        <v>807666919</v>
      </c>
      <c r="F27" s="15">
        <f>F25-F26</f>
        <v>2842688497</v>
      </c>
      <c r="G27" s="15">
        <f>G25-G26</f>
        <v>996517496</v>
      </c>
      <c r="H27" s="3"/>
      <c r="I27" s="3"/>
    </row>
    <row r="28" spans="1:9" ht="33">
      <c r="A28" s="16" t="s">
        <v>144</v>
      </c>
      <c r="B28" s="17">
        <v>50</v>
      </c>
      <c r="C28" s="17" t="s">
        <v>64</v>
      </c>
      <c r="D28" s="18">
        <f>D23+D27</f>
        <v>9134612171</v>
      </c>
      <c r="E28" s="18">
        <f>E23+E27</f>
        <v>434614991</v>
      </c>
      <c r="F28" s="18">
        <f>F23+F27</f>
        <v>30698283354</v>
      </c>
      <c r="G28" s="18">
        <f>G23+G27</f>
        <v>23010837426</v>
      </c>
      <c r="H28" s="3"/>
      <c r="I28" s="3"/>
    </row>
    <row r="29" spans="1:9" ht="16.5">
      <c r="A29" s="16" t="s">
        <v>145</v>
      </c>
      <c r="B29" s="17">
        <v>51</v>
      </c>
      <c r="C29" s="17" t="s">
        <v>146</v>
      </c>
      <c r="D29" s="18">
        <v>2442659199</v>
      </c>
      <c r="E29" s="18">
        <v>0</v>
      </c>
      <c r="F29" s="18">
        <v>5138118097</v>
      </c>
      <c r="G29" s="18">
        <v>0</v>
      </c>
      <c r="H29" s="3"/>
      <c r="I29" s="3"/>
    </row>
    <row r="30" spans="1:9" ht="16.5">
      <c r="A30" s="16" t="s">
        <v>147</v>
      </c>
      <c r="B30" s="17">
        <v>52</v>
      </c>
      <c r="C30" s="17" t="s">
        <v>148</v>
      </c>
      <c r="D30" s="18">
        <v>89143430</v>
      </c>
      <c r="E30" s="18">
        <v>0</v>
      </c>
      <c r="F30" s="18">
        <v>89143430</v>
      </c>
      <c r="G30" s="18">
        <v>0</v>
      </c>
      <c r="H30" s="3"/>
      <c r="I30" s="3"/>
    </row>
    <row r="31" spans="1:9" ht="33">
      <c r="A31" s="16" t="s">
        <v>149</v>
      </c>
      <c r="B31" s="17">
        <v>60</v>
      </c>
      <c r="C31" s="17" t="s">
        <v>64</v>
      </c>
      <c r="D31" s="18">
        <f>D28-D29-D30</f>
        <v>6602809542</v>
      </c>
      <c r="E31" s="18">
        <f>E28-E29-E30</f>
        <v>434614991</v>
      </c>
      <c r="F31" s="18">
        <f>F28-F29-F30</f>
        <v>25471021827</v>
      </c>
      <c r="G31" s="18">
        <f>G28</f>
        <v>23010837426</v>
      </c>
      <c r="H31" s="3"/>
      <c r="I31" s="3"/>
    </row>
    <row r="32" spans="1:9" ht="16.5">
      <c r="A32" s="16" t="s">
        <v>150</v>
      </c>
      <c r="B32" s="17" t="s">
        <v>63</v>
      </c>
      <c r="C32" s="17" t="s">
        <v>64</v>
      </c>
      <c r="D32" s="18">
        <v>0</v>
      </c>
      <c r="E32" s="18"/>
      <c r="F32" s="18">
        <v>0</v>
      </c>
      <c r="G32" s="18">
        <v>0</v>
      </c>
      <c r="H32" s="3"/>
      <c r="I32" s="3"/>
    </row>
    <row r="33" spans="1:9" ht="16.5">
      <c r="A33" s="16" t="s">
        <v>151</v>
      </c>
      <c r="B33" s="17">
        <v>70</v>
      </c>
      <c r="C33" s="17" t="s">
        <v>64</v>
      </c>
      <c r="D33" s="18">
        <v>1344.4149604166669</v>
      </c>
      <c r="E33" s="18">
        <f>E31/5100000</f>
        <v>85.2186256862745</v>
      </c>
      <c r="F33" s="18">
        <v>3965</v>
      </c>
      <c r="G33" s="18">
        <f>G31/5100000</f>
        <v>4511.928907058824</v>
      </c>
      <c r="H33" s="3"/>
      <c r="I33" s="3"/>
    </row>
    <row r="34" spans="1:9" ht="16.5">
      <c r="A34" s="8"/>
      <c r="B34" s="19"/>
      <c r="C34" s="19"/>
      <c r="D34" s="45"/>
      <c r="E34" s="45"/>
      <c r="F34" s="45"/>
      <c r="G34" s="45"/>
      <c r="H34" s="3"/>
      <c r="I34" s="3"/>
    </row>
    <row r="35" spans="7:9" ht="12.75">
      <c r="G35" s="3"/>
      <c r="H35" s="3"/>
      <c r="I35" s="3"/>
    </row>
    <row r="36" spans="1:9" s="10" customFormat="1" ht="18">
      <c r="A36" s="29"/>
      <c r="B36" s="29"/>
      <c r="D36" s="62"/>
      <c r="E36" s="62"/>
      <c r="F36" s="62" t="s">
        <v>461</v>
      </c>
      <c r="G36" s="11"/>
      <c r="H36" s="11"/>
      <c r="I36" s="11"/>
    </row>
    <row r="37" spans="1:7" ht="18">
      <c r="A37" s="63" t="s">
        <v>576</v>
      </c>
      <c r="B37" s="64"/>
      <c r="C37" s="316" t="s">
        <v>482</v>
      </c>
      <c r="D37" s="316"/>
      <c r="E37" s="316"/>
      <c r="F37" s="316" t="s">
        <v>483</v>
      </c>
      <c r="G37" s="316"/>
    </row>
    <row r="38" spans="1:7" ht="17.25">
      <c r="A38" s="65" t="s">
        <v>484</v>
      </c>
      <c r="B38" s="64"/>
      <c r="C38" s="315" t="s">
        <v>484</v>
      </c>
      <c r="D38" s="315"/>
      <c r="E38" s="315"/>
      <c r="F38" s="315" t="s">
        <v>484</v>
      </c>
      <c r="G38" s="315"/>
    </row>
    <row r="42" ht="17.25">
      <c r="A42" s="12"/>
    </row>
    <row r="43" ht="17.25">
      <c r="A43" s="12"/>
    </row>
    <row r="44" ht="17.25">
      <c r="A44" s="12"/>
    </row>
    <row r="45" ht="17.25">
      <c r="A45" s="12"/>
    </row>
    <row r="46" ht="17.25">
      <c r="A46" s="12"/>
    </row>
    <row r="47" ht="17.25">
      <c r="A47" s="12"/>
    </row>
    <row r="48" ht="17.25">
      <c r="A48" s="12"/>
    </row>
    <row r="49" ht="17.25">
      <c r="A49" s="12"/>
    </row>
    <row r="50" ht="17.25">
      <c r="A50" s="12"/>
    </row>
    <row r="51" ht="17.25">
      <c r="A51" s="12"/>
    </row>
    <row r="52" ht="17.25">
      <c r="A52" s="12"/>
    </row>
    <row r="53" ht="17.25">
      <c r="A53" s="12"/>
    </row>
    <row r="54" ht="17.25">
      <c r="A54" s="12"/>
    </row>
    <row r="55" ht="17.25">
      <c r="A55" s="12"/>
    </row>
    <row r="56" ht="17.25">
      <c r="A56" s="12"/>
    </row>
    <row r="57" ht="17.25">
      <c r="A57" s="12"/>
    </row>
    <row r="58" ht="17.25">
      <c r="A58" s="12"/>
    </row>
    <row r="59" ht="17.25">
      <c r="A59" s="12"/>
    </row>
    <row r="60" ht="17.25">
      <c r="A60" s="12"/>
    </row>
    <row r="61" ht="17.25">
      <c r="A61" s="12"/>
    </row>
  </sheetData>
  <mergeCells count="13">
    <mergeCell ref="C38:E38"/>
    <mergeCell ref="F37:G37"/>
    <mergeCell ref="F38:G38"/>
    <mergeCell ref="F9:G9"/>
    <mergeCell ref="D9:E9"/>
    <mergeCell ref="C9:C10"/>
    <mergeCell ref="A5:G5"/>
    <mergeCell ref="A6:G6"/>
    <mergeCell ref="A7:G7"/>
    <mergeCell ref="C37:E37"/>
    <mergeCell ref="B9:B10"/>
    <mergeCell ref="A9:A10"/>
    <mergeCell ref="A8:E8"/>
  </mergeCells>
  <printOptions horizontalCentered="1"/>
  <pageMargins left="0.67" right="0.43" top="0.39" bottom="0.52" header="0.2" footer="0.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47"/>
  <sheetViews>
    <sheetView workbookViewId="0" topLeftCell="A22">
      <selection activeCell="C44" sqref="C44:E44"/>
    </sheetView>
  </sheetViews>
  <sheetFormatPr defaultColWidth="9.140625" defaultRowHeight="12.75"/>
  <cols>
    <col min="1" max="1" width="41.8515625" style="23" customWidth="1"/>
    <col min="2" max="2" width="8.28125" style="23" customWidth="1"/>
    <col min="3" max="3" width="9.7109375" style="23" customWidth="1"/>
    <col min="4" max="4" width="18.00390625" style="23" bestFit="1" customWidth="1"/>
    <col min="5" max="5" width="17.7109375" style="23" bestFit="1" customWidth="1"/>
    <col min="6" max="16384" width="9.140625" style="23" customWidth="1"/>
  </cols>
  <sheetData>
    <row r="1" spans="1:4" ht="15" customHeight="1">
      <c r="A1" s="46" t="s">
        <v>597</v>
      </c>
      <c r="D1" s="24" t="s">
        <v>76</v>
      </c>
    </row>
    <row r="2" spans="1:5" ht="15" customHeight="1">
      <c r="A2" s="1" t="s">
        <v>599</v>
      </c>
      <c r="B2" s="292" t="s">
        <v>77</v>
      </c>
      <c r="C2" s="292"/>
      <c r="D2" s="292"/>
      <c r="E2" s="292"/>
    </row>
    <row r="3" spans="1:5" ht="15" customHeight="1">
      <c r="A3" s="1"/>
      <c r="B3" s="292" t="s">
        <v>78</v>
      </c>
      <c r="C3" s="292"/>
      <c r="D3" s="292"/>
      <c r="E3" s="292"/>
    </row>
    <row r="4" ht="15" customHeight="1"/>
    <row r="5" spans="1:5" ht="21.75" customHeight="1">
      <c r="A5" s="288" t="s">
        <v>488</v>
      </c>
      <c r="B5" s="288"/>
      <c r="C5" s="288"/>
      <c r="D5" s="288"/>
      <c r="E5" s="288"/>
    </row>
    <row r="6" spans="1:5" ht="18" customHeight="1">
      <c r="A6" s="294" t="s">
        <v>474</v>
      </c>
      <c r="B6" s="294"/>
      <c r="C6" s="294"/>
      <c r="D6" s="294"/>
      <c r="E6" s="294"/>
    </row>
    <row r="7" spans="1:5" ht="18" customHeight="1">
      <c r="A7" s="293" t="s">
        <v>79</v>
      </c>
      <c r="B7" s="293"/>
      <c r="C7" s="293"/>
      <c r="D7" s="293"/>
      <c r="E7" s="293"/>
    </row>
    <row r="8" spans="1:5" ht="18">
      <c r="A8" s="294" t="s">
        <v>358</v>
      </c>
      <c r="B8" s="294"/>
      <c r="C8" s="294"/>
      <c r="D8" s="294"/>
      <c r="E8" s="294"/>
    </row>
    <row r="9" spans="4:5" ht="15" customHeight="1">
      <c r="D9" s="291" t="s">
        <v>80</v>
      </c>
      <c r="E9" s="291"/>
    </row>
    <row r="10" spans="1:5" ht="41.25" customHeight="1">
      <c r="A10" s="300" t="s">
        <v>585</v>
      </c>
      <c r="B10" s="300" t="s">
        <v>54</v>
      </c>
      <c r="C10" s="300" t="s">
        <v>55</v>
      </c>
      <c r="D10" s="295" t="s">
        <v>486</v>
      </c>
      <c r="E10" s="289"/>
    </row>
    <row r="11" spans="1:5" ht="18">
      <c r="A11" s="290"/>
      <c r="B11" s="290"/>
      <c r="C11" s="290"/>
      <c r="D11" s="74" t="s">
        <v>546</v>
      </c>
      <c r="E11" s="74" t="s">
        <v>541</v>
      </c>
    </row>
    <row r="12" spans="1:5" ht="14.25">
      <c r="A12" s="47">
        <v>1</v>
      </c>
      <c r="B12" s="47">
        <v>2</v>
      </c>
      <c r="C12" s="47">
        <v>3</v>
      </c>
      <c r="D12" s="48">
        <v>4</v>
      </c>
      <c r="E12" s="234">
        <v>5</v>
      </c>
    </row>
    <row r="13" spans="1:5" ht="36">
      <c r="A13" s="49" t="s">
        <v>81</v>
      </c>
      <c r="B13" s="50"/>
      <c r="C13" s="50"/>
      <c r="D13" s="51"/>
      <c r="E13" s="233"/>
    </row>
    <row r="14" spans="1:5" ht="34.5">
      <c r="A14" s="53" t="s">
        <v>82</v>
      </c>
      <c r="B14" s="54" t="s">
        <v>83</v>
      </c>
      <c r="C14" s="54"/>
      <c r="D14" s="52">
        <v>529272372185</v>
      </c>
      <c r="E14" s="52">
        <v>631327030337</v>
      </c>
    </row>
    <row r="15" spans="1:5" ht="34.5">
      <c r="A15" s="53" t="s">
        <v>84</v>
      </c>
      <c r="B15" s="54" t="s">
        <v>85</v>
      </c>
      <c r="C15" s="54"/>
      <c r="D15" s="52">
        <v>-435456046348</v>
      </c>
      <c r="E15" s="52">
        <v>-569936821780</v>
      </c>
    </row>
    <row r="16" spans="1:5" ht="17.25">
      <c r="A16" s="53" t="s">
        <v>86</v>
      </c>
      <c r="B16" s="54" t="s">
        <v>87</v>
      </c>
      <c r="C16" s="54"/>
      <c r="D16" s="52">
        <v>-42192931530</v>
      </c>
      <c r="E16" s="52">
        <v>-45699964569</v>
      </c>
    </row>
    <row r="17" spans="1:5" ht="17.25">
      <c r="A17" s="53" t="s">
        <v>88</v>
      </c>
      <c r="B17" s="54" t="s">
        <v>89</v>
      </c>
      <c r="C17" s="54"/>
      <c r="D17" s="52">
        <v>-217951127</v>
      </c>
      <c r="E17" s="52">
        <v>-1777264253</v>
      </c>
    </row>
    <row r="18" spans="1:5" ht="34.5">
      <c r="A18" s="53" t="s">
        <v>90</v>
      </c>
      <c r="B18" s="54" t="s">
        <v>91</v>
      </c>
      <c r="C18" s="54"/>
      <c r="D18" s="52">
        <v>-1875000000</v>
      </c>
      <c r="E18" s="52">
        <v>0</v>
      </c>
    </row>
    <row r="19" spans="1:5" ht="34.5">
      <c r="A19" s="53" t="s">
        <v>92</v>
      </c>
      <c r="B19" s="54" t="s">
        <v>93</v>
      </c>
      <c r="C19" s="54"/>
      <c r="D19" s="52">
        <v>4985989869</v>
      </c>
      <c r="E19" s="52">
        <v>2800809669</v>
      </c>
    </row>
    <row r="20" spans="1:5" ht="34.5">
      <c r="A20" s="53" t="s">
        <v>94</v>
      </c>
      <c r="B20" s="54" t="s">
        <v>95</v>
      </c>
      <c r="C20" s="54"/>
      <c r="D20" s="52">
        <v>-3180840685</v>
      </c>
      <c r="E20" s="52">
        <v>-2394635007</v>
      </c>
    </row>
    <row r="21" spans="1:5" ht="36">
      <c r="A21" s="55" t="s">
        <v>96</v>
      </c>
      <c r="B21" s="56">
        <v>20</v>
      </c>
      <c r="C21" s="56"/>
      <c r="D21" s="57">
        <f>SUM(D14:D20)</f>
        <v>51335592364</v>
      </c>
      <c r="E21" s="57">
        <f>SUM(E14:E20)</f>
        <v>14319154397</v>
      </c>
    </row>
    <row r="22" spans="1:5" ht="36">
      <c r="A22" s="55" t="s">
        <v>97</v>
      </c>
      <c r="B22" s="53"/>
      <c r="C22" s="53"/>
      <c r="D22" s="52"/>
      <c r="E22" s="52">
        <v>0</v>
      </c>
    </row>
    <row r="23" spans="1:5" ht="34.5">
      <c r="A23" s="53" t="s">
        <v>98</v>
      </c>
      <c r="B23" s="56">
        <v>21</v>
      </c>
      <c r="C23" s="56"/>
      <c r="D23" s="52">
        <v>-980577810</v>
      </c>
      <c r="E23" s="52">
        <v>-2878772082</v>
      </c>
    </row>
    <row r="24" spans="1:5" ht="34.5">
      <c r="A24" s="53" t="s">
        <v>99</v>
      </c>
      <c r="B24" s="56">
        <v>22</v>
      </c>
      <c r="C24" s="56"/>
      <c r="D24" s="52">
        <v>3237833194</v>
      </c>
      <c r="E24" s="52">
        <v>667252273</v>
      </c>
    </row>
    <row r="25" spans="1:5" ht="34.5">
      <c r="A25" s="53" t="s">
        <v>100</v>
      </c>
      <c r="B25" s="56">
        <v>23</v>
      </c>
      <c r="C25" s="56"/>
      <c r="D25" s="52">
        <v>0</v>
      </c>
      <c r="E25" s="52">
        <v>0</v>
      </c>
    </row>
    <row r="26" spans="1:5" ht="34.5">
      <c r="A26" s="53" t="s">
        <v>101</v>
      </c>
      <c r="B26" s="56">
        <v>24</v>
      </c>
      <c r="C26" s="56"/>
      <c r="D26" s="52">
        <v>0</v>
      </c>
      <c r="E26" s="52">
        <v>0</v>
      </c>
    </row>
    <row r="27" spans="1:5" ht="34.5">
      <c r="A27" s="53" t="s">
        <v>102</v>
      </c>
      <c r="B27" s="56">
        <v>25</v>
      </c>
      <c r="C27" s="56"/>
      <c r="D27" s="52">
        <v>0</v>
      </c>
      <c r="E27" s="52">
        <v>-6864946135</v>
      </c>
    </row>
    <row r="28" spans="1:5" ht="34.5">
      <c r="A28" s="53" t="s">
        <v>103</v>
      </c>
      <c r="B28" s="56">
        <v>26</v>
      </c>
      <c r="C28" s="56"/>
      <c r="D28" s="52">
        <v>3387462000</v>
      </c>
      <c r="E28" s="52">
        <v>2347919101</v>
      </c>
    </row>
    <row r="29" spans="1:5" ht="34.5">
      <c r="A29" s="53" t="s">
        <v>104</v>
      </c>
      <c r="B29" s="56">
        <v>27</v>
      </c>
      <c r="C29" s="56"/>
      <c r="D29" s="52">
        <v>523850116</v>
      </c>
      <c r="E29" s="52">
        <v>774589856</v>
      </c>
    </row>
    <row r="30" spans="1:5" ht="36">
      <c r="A30" s="55" t="s">
        <v>105</v>
      </c>
      <c r="B30" s="56">
        <v>30</v>
      </c>
      <c r="C30" s="56"/>
      <c r="D30" s="57">
        <f>SUM(D23:D29)</f>
        <v>6168567500</v>
      </c>
      <c r="E30" s="57">
        <f>SUM(E23:E29)</f>
        <v>-5953956987</v>
      </c>
    </row>
    <row r="31" spans="1:5" ht="36">
      <c r="A31" s="55" t="s">
        <v>106</v>
      </c>
      <c r="B31" s="56"/>
      <c r="C31" s="56"/>
      <c r="D31" s="52"/>
      <c r="E31" s="52">
        <v>0</v>
      </c>
    </row>
    <row r="32" spans="1:5" ht="34.5">
      <c r="A32" s="53" t="s">
        <v>107</v>
      </c>
      <c r="B32" s="56">
        <v>31</v>
      </c>
      <c r="C32" s="56"/>
      <c r="D32" s="52">
        <v>0</v>
      </c>
      <c r="E32" s="52">
        <v>0</v>
      </c>
    </row>
    <row r="33" spans="1:5" ht="51.75">
      <c r="A33" s="53" t="s">
        <v>108</v>
      </c>
      <c r="B33" s="56">
        <v>32</v>
      </c>
      <c r="C33" s="56"/>
      <c r="D33" s="52">
        <v>0</v>
      </c>
      <c r="E33" s="52">
        <v>0</v>
      </c>
    </row>
    <row r="34" spans="1:5" ht="17.25">
      <c r="A34" s="53" t="s">
        <v>109</v>
      </c>
      <c r="B34" s="56">
        <v>33</v>
      </c>
      <c r="C34" s="56"/>
      <c r="D34" s="52">
        <v>10190746267</v>
      </c>
      <c r="E34" s="52">
        <v>81371281198</v>
      </c>
    </row>
    <row r="35" spans="1:5" ht="17.25">
      <c r="A35" s="53" t="s">
        <v>110</v>
      </c>
      <c r="B35" s="56">
        <v>34</v>
      </c>
      <c r="C35" s="56"/>
      <c r="D35" s="52">
        <v>-23404794217</v>
      </c>
      <c r="E35" s="52">
        <v>-84495360519</v>
      </c>
    </row>
    <row r="36" spans="1:5" ht="17.25">
      <c r="A36" s="53" t="s">
        <v>111</v>
      </c>
      <c r="B36" s="56">
        <v>35</v>
      </c>
      <c r="C36" s="56"/>
      <c r="D36" s="52">
        <v>0</v>
      </c>
      <c r="E36" s="52">
        <v>0</v>
      </c>
    </row>
    <row r="37" spans="1:5" ht="34.5">
      <c r="A37" s="53" t="s">
        <v>112</v>
      </c>
      <c r="B37" s="56">
        <v>36</v>
      </c>
      <c r="C37" s="56"/>
      <c r="D37" s="52">
        <v>-3060000000</v>
      </c>
      <c r="E37" s="52">
        <v>-10714860000</v>
      </c>
    </row>
    <row r="38" spans="1:5" ht="36">
      <c r="A38" s="55" t="s">
        <v>113</v>
      </c>
      <c r="B38" s="56">
        <v>40</v>
      </c>
      <c r="C38" s="56"/>
      <c r="D38" s="57">
        <f>SUM(D34:D37)</f>
        <v>-16274047950</v>
      </c>
      <c r="E38" s="57">
        <f>SUM(E34:E37)</f>
        <v>-13838939321</v>
      </c>
    </row>
    <row r="39" spans="1:5" ht="36">
      <c r="A39" s="55" t="s">
        <v>114</v>
      </c>
      <c r="B39" s="56">
        <v>50</v>
      </c>
      <c r="C39" s="56"/>
      <c r="D39" s="57">
        <f>D21+D30+D38</f>
        <v>41230111914</v>
      </c>
      <c r="E39" s="57">
        <f>E21+E30+E38</f>
        <v>-5473741911</v>
      </c>
    </row>
    <row r="40" spans="1:5" ht="18">
      <c r="A40" s="55" t="s">
        <v>115</v>
      </c>
      <c r="B40" s="56">
        <v>60</v>
      </c>
      <c r="C40" s="56"/>
      <c r="D40" s="52">
        <v>8836062738</v>
      </c>
      <c r="E40" s="52">
        <v>14306041261</v>
      </c>
    </row>
    <row r="41" spans="1:5" ht="34.5">
      <c r="A41" s="58" t="s">
        <v>116</v>
      </c>
      <c r="B41" s="56">
        <v>61</v>
      </c>
      <c r="C41" s="56"/>
      <c r="D41" s="52">
        <v>-38572756</v>
      </c>
      <c r="E41" s="52">
        <v>3763388</v>
      </c>
    </row>
    <row r="42" spans="1:5" ht="36">
      <c r="A42" s="59" t="s">
        <v>117</v>
      </c>
      <c r="B42" s="60">
        <v>70</v>
      </c>
      <c r="C42" s="60" t="s">
        <v>118</v>
      </c>
      <c r="D42" s="61">
        <f>D39+D40+D41</f>
        <v>50027601896</v>
      </c>
      <c r="E42" s="61">
        <f>E40+E41+E39</f>
        <v>8836062738</v>
      </c>
    </row>
    <row r="43" spans="1:5" ht="15" customHeight="1">
      <c r="A43" s="21"/>
      <c r="B43" s="21"/>
      <c r="C43" s="21"/>
      <c r="D43" s="22"/>
      <c r="E43" s="20"/>
    </row>
    <row r="44" spans="1:5" ht="15" customHeight="1">
      <c r="A44" s="29"/>
      <c r="B44" s="29"/>
      <c r="C44" s="296" t="s">
        <v>461</v>
      </c>
      <c r="D44" s="296"/>
      <c r="E44" s="296"/>
    </row>
    <row r="45" spans="1:5" ht="15" customHeight="1">
      <c r="A45" s="41" t="s">
        <v>576</v>
      </c>
      <c r="B45" s="316" t="s">
        <v>482</v>
      </c>
      <c r="C45" s="316"/>
      <c r="D45" s="316" t="s">
        <v>483</v>
      </c>
      <c r="E45" s="316"/>
    </row>
    <row r="46" spans="1:5" ht="15" customHeight="1">
      <c r="A46" s="42" t="s">
        <v>484</v>
      </c>
      <c r="B46" s="315" t="s">
        <v>484</v>
      </c>
      <c r="C46" s="315"/>
      <c r="D46" s="315" t="s">
        <v>484</v>
      </c>
      <c r="E46" s="315"/>
    </row>
    <row r="47" ht="14.25">
      <c r="E47" s="25"/>
    </row>
  </sheetData>
  <mergeCells count="16">
    <mergeCell ref="B46:C46"/>
    <mergeCell ref="D46:E46"/>
    <mergeCell ref="C44:E44"/>
    <mergeCell ref="B45:C45"/>
    <mergeCell ref="B2:E2"/>
    <mergeCell ref="B3:E3"/>
    <mergeCell ref="A5:E5"/>
    <mergeCell ref="A6:E6"/>
    <mergeCell ref="A7:E7"/>
    <mergeCell ref="A8:E8"/>
    <mergeCell ref="D45:E45"/>
    <mergeCell ref="D10:E10"/>
    <mergeCell ref="A10:A11"/>
    <mergeCell ref="D9:E9"/>
    <mergeCell ref="C10:C11"/>
    <mergeCell ref="B10:B11"/>
  </mergeCells>
  <printOptions/>
  <pageMargins left="0.52" right="0.19" top="0.65" bottom="1" header="0.2"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D562"/>
  <sheetViews>
    <sheetView workbookViewId="0" topLeftCell="A527">
      <selection activeCell="G561" sqref="G561:I561"/>
    </sheetView>
  </sheetViews>
  <sheetFormatPr defaultColWidth="9.140625" defaultRowHeight="12.75"/>
  <cols>
    <col min="1" max="1" width="14.28125" style="103" customWidth="1"/>
    <col min="2" max="2" width="11.57421875" style="103" customWidth="1"/>
    <col min="3" max="3" width="5.28125" style="103" customWidth="1"/>
    <col min="4" max="4" width="9.421875" style="103" customWidth="1"/>
    <col min="5" max="5" width="4.57421875" style="103" customWidth="1"/>
    <col min="6" max="6" width="8.421875" style="103" customWidth="1"/>
    <col min="7" max="7" width="11.28125" style="103" customWidth="1"/>
    <col min="8" max="8" width="10.8515625" style="103" customWidth="1"/>
    <col min="9" max="9" width="9.7109375" style="103" customWidth="1"/>
    <col min="10" max="10" width="12.8515625" style="103" bestFit="1" customWidth="1"/>
    <col min="11" max="11" width="10.8515625" style="103" bestFit="1" customWidth="1"/>
    <col min="12" max="12" width="14.8515625" style="103" bestFit="1" customWidth="1"/>
    <col min="13" max="23" width="10.28125" style="103" customWidth="1"/>
    <col min="24" max="24" width="10.00390625" style="103" customWidth="1"/>
    <col min="25" max="16384" width="10.28125" style="103" customWidth="1"/>
  </cols>
  <sheetData>
    <row r="1" spans="1:11" ht="12">
      <c r="A1" s="100" t="s">
        <v>142</v>
      </c>
      <c r="B1" s="101"/>
      <c r="C1" s="101"/>
      <c r="D1" s="101"/>
      <c r="E1" s="101"/>
      <c r="F1" s="753" t="s">
        <v>540</v>
      </c>
      <c r="G1" s="753"/>
      <c r="H1" s="753"/>
      <c r="I1" s="753"/>
      <c r="J1" s="754"/>
      <c r="K1" s="102"/>
    </row>
    <row r="2" spans="1:10" ht="12">
      <c r="A2" s="104" t="s">
        <v>442</v>
      </c>
      <c r="B2" s="105"/>
      <c r="C2" s="105"/>
      <c r="D2" s="105"/>
      <c r="E2" s="105"/>
      <c r="F2" s="512" t="s">
        <v>443</v>
      </c>
      <c r="G2" s="512"/>
      <c r="H2" s="512"/>
      <c r="I2" s="512"/>
      <c r="J2" s="755"/>
    </row>
    <row r="3" spans="1:10" ht="12">
      <c r="A3" s="104"/>
      <c r="B3" s="105"/>
      <c r="C3" s="105"/>
      <c r="D3" s="105"/>
      <c r="E3" s="105"/>
      <c r="F3" s="512" t="s">
        <v>444</v>
      </c>
      <c r="G3" s="512"/>
      <c r="H3" s="512"/>
      <c r="I3" s="512"/>
      <c r="J3" s="755"/>
    </row>
    <row r="4" spans="1:10" ht="12">
      <c r="A4" s="104"/>
      <c r="B4" s="105"/>
      <c r="C4" s="105"/>
      <c r="D4" s="105"/>
      <c r="E4" s="105"/>
      <c r="F4" s="105"/>
      <c r="G4" s="105"/>
      <c r="H4" s="105"/>
      <c r="I4" s="105"/>
      <c r="J4" s="107"/>
    </row>
    <row r="5" spans="1:10" ht="10.5" customHeight="1">
      <c r="A5" s="104"/>
      <c r="B5" s="105"/>
      <c r="C5" s="105"/>
      <c r="D5" s="105"/>
      <c r="E5" s="105"/>
      <c r="F5" s="105"/>
      <c r="G5" s="105"/>
      <c r="H5" s="105"/>
      <c r="I5" s="105"/>
      <c r="J5" s="107"/>
    </row>
    <row r="6" spans="1:12" ht="29.25" customHeight="1">
      <c r="A6" s="756" t="s">
        <v>489</v>
      </c>
      <c r="B6" s="757"/>
      <c r="C6" s="757"/>
      <c r="D6" s="757"/>
      <c r="E6" s="757"/>
      <c r="F6" s="757"/>
      <c r="G6" s="757"/>
      <c r="H6" s="757"/>
      <c r="I6" s="757"/>
      <c r="J6" s="758"/>
      <c r="K6" s="108"/>
      <c r="L6" s="109"/>
    </row>
    <row r="7" spans="1:10" ht="12">
      <c r="A7" s="746" t="s">
        <v>462</v>
      </c>
      <c r="B7" s="747"/>
      <c r="C7" s="747"/>
      <c r="D7" s="747"/>
      <c r="E7" s="747"/>
      <c r="F7" s="747"/>
      <c r="G7" s="747"/>
      <c r="H7" s="747"/>
      <c r="I7" s="747"/>
      <c r="J7" s="748"/>
    </row>
    <row r="8" spans="1:10" ht="12">
      <c r="A8" s="104"/>
      <c r="B8" s="105"/>
      <c r="C8" s="105"/>
      <c r="D8" s="105"/>
      <c r="E8" s="105"/>
      <c r="F8" s="105"/>
      <c r="G8" s="105"/>
      <c r="H8" s="105"/>
      <c r="I8" s="105"/>
      <c r="J8" s="107"/>
    </row>
    <row r="9" spans="1:10" ht="12">
      <c r="A9" s="749" t="s">
        <v>191</v>
      </c>
      <c r="B9" s="750"/>
      <c r="C9" s="750"/>
      <c r="D9" s="750"/>
      <c r="E9" s="750"/>
      <c r="F9" s="750"/>
      <c r="G9" s="750"/>
      <c r="H9" s="112"/>
      <c r="I9" s="112"/>
      <c r="J9" s="113"/>
    </row>
    <row r="10" spans="1:10" ht="12">
      <c r="A10" s="114"/>
      <c r="B10" s="115"/>
      <c r="C10" s="115"/>
      <c r="D10" s="115"/>
      <c r="E10" s="115"/>
      <c r="F10" s="115"/>
      <c r="G10" s="115"/>
      <c r="H10" s="105"/>
      <c r="I10" s="105"/>
      <c r="J10" s="107"/>
    </row>
    <row r="11" spans="1:10" ht="12">
      <c r="A11" s="751" t="s">
        <v>195</v>
      </c>
      <c r="B11" s="752"/>
      <c r="C11" s="752"/>
      <c r="D11" s="752"/>
      <c r="E11" s="752"/>
      <c r="F11" s="752"/>
      <c r="G11" s="752"/>
      <c r="H11" s="116"/>
      <c r="I11" s="116"/>
      <c r="J11" s="117"/>
    </row>
    <row r="12" spans="1:10" ht="12">
      <c r="A12" s="742" t="s">
        <v>196</v>
      </c>
      <c r="B12" s="743"/>
      <c r="C12" s="743"/>
      <c r="D12" s="743"/>
      <c r="E12" s="743"/>
      <c r="F12" s="743"/>
      <c r="G12" s="743"/>
      <c r="H12" s="743"/>
      <c r="I12" s="743"/>
      <c r="J12" s="107"/>
    </row>
    <row r="13" spans="1:10" ht="12">
      <c r="A13" s="742" t="s">
        <v>197</v>
      </c>
      <c r="B13" s="743"/>
      <c r="C13" s="743"/>
      <c r="D13" s="743"/>
      <c r="E13" s="743"/>
      <c r="F13" s="743"/>
      <c r="G13" s="743"/>
      <c r="H13" s="743"/>
      <c r="I13" s="743"/>
      <c r="J13" s="107"/>
    </row>
    <row r="14" spans="1:10" ht="12">
      <c r="A14" s="742" t="s">
        <v>445</v>
      </c>
      <c r="B14" s="743"/>
      <c r="C14" s="743"/>
      <c r="D14" s="743"/>
      <c r="E14" s="743"/>
      <c r="F14" s="743"/>
      <c r="G14" s="743"/>
      <c r="H14" s="743"/>
      <c r="I14" s="743"/>
      <c r="J14" s="107"/>
    </row>
    <row r="15" spans="1:10" ht="12">
      <c r="A15" s="744" t="s">
        <v>446</v>
      </c>
      <c r="B15" s="745"/>
      <c r="C15" s="745"/>
      <c r="D15" s="745"/>
      <c r="E15" s="745"/>
      <c r="F15" s="745"/>
      <c r="G15" s="745"/>
      <c r="H15" s="745"/>
      <c r="I15" s="112"/>
      <c r="J15" s="113"/>
    </row>
    <row r="16" spans="1:10" ht="12">
      <c r="A16" s="118"/>
      <c r="B16" s="119"/>
      <c r="C16" s="119"/>
      <c r="D16" s="119"/>
      <c r="E16" s="119"/>
      <c r="F16" s="119"/>
      <c r="G16" s="119"/>
      <c r="H16" s="119"/>
      <c r="I16" s="105"/>
      <c r="J16" s="107"/>
    </row>
    <row r="17" spans="1:10" ht="12">
      <c r="A17" s="735" t="s">
        <v>447</v>
      </c>
      <c r="B17" s="736"/>
      <c r="C17" s="736"/>
      <c r="D17" s="736"/>
      <c r="E17" s="736"/>
      <c r="F17" s="736"/>
      <c r="G17" s="736"/>
      <c r="H17" s="120"/>
      <c r="I17" s="105"/>
      <c r="J17" s="107"/>
    </row>
    <row r="18" spans="1:10" ht="12">
      <c r="A18" s="742" t="s">
        <v>174</v>
      </c>
      <c r="B18" s="743"/>
      <c r="C18" s="743"/>
      <c r="D18" s="743"/>
      <c r="E18" s="743"/>
      <c r="F18" s="743"/>
      <c r="G18" s="743"/>
      <c r="H18" s="743"/>
      <c r="I18" s="743"/>
      <c r="J18" s="107"/>
    </row>
    <row r="19" spans="1:10" ht="12">
      <c r="A19" s="104" t="s">
        <v>175</v>
      </c>
      <c r="B19" s="105"/>
      <c r="C19" s="105"/>
      <c r="D19" s="105"/>
      <c r="E19" s="105"/>
      <c r="F19" s="105"/>
      <c r="G19" s="105"/>
      <c r="H19" s="105"/>
      <c r="I19" s="105"/>
      <c r="J19" s="107"/>
    </row>
    <row r="20" spans="1:10" ht="12">
      <c r="A20" s="104" t="s">
        <v>176</v>
      </c>
      <c r="B20" s="105"/>
      <c r="C20" s="105"/>
      <c r="D20" s="105"/>
      <c r="E20" s="105"/>
      <c r="F20" s="105"/>
      <c r="G20" s="105"/>
      <c r="H20" s="105"/>
      <c r="I20" s="105"/>
      <c r="J20" s="107"/>
    </row>
    <row r="21" spans="1:10" ht="12">
      <c r="A21" s="104" t="s">
        <v>177</v>
      </c>
      <c r="B21" s="105"/>
      <c r="C21" s="105"/>
      <c r="D21" s="105"/>
      <c r="E21" s="105"/>
      <c r="F21" s="105"/>
      <c r="G21" s="105"/>
      <c r="H21" s="105"/>
      <c r="I21" s="105"/>
      <c r="J21" s="107"/>
    </row>
    <row r="22" spans="1:10" ht="12">
      <c r="A22" s="744" t="s">
        <v>448</v>
      </c>
      <c r="B22" s="745"/>
      <c r="C22" s="745"/>
      <c r="D22" s="745"/>
      <c r="E22" s="745"/>
      <c r="F22" s="745"/>
      <c r="G22" s="745"/>
      <c r="H22" s="121"/>
      <c r="I22" s="112"/>
      <c r="J22" s="113"/>
    </row>
    <row r="23" spans="1:10" ht="12">
      <c r="A23" s="114"/>
      <c r="B23" s="115"/>
      <c r="C23" s="115"/>
      <c r="D23" s="115"/>
      <c r="E23" s="115"/>
      <c r="F23" s="115"/>
      <c r="G23" s="115"/>
      <c r="H23" s="120"/>
      <c r="I23" s="105"/>
      <c r="J23" s="107"/>
    </row>
    <row r="24" spans="1:10" ht="12">
      <c r="A24" s="735" t="s">
        <v>178</v>
      </c>
      <c r="B24" s="736"/>
      <c r="C24" s="736"/>
      <c r="D24" s="736"/>
      <c r="E24" s="736"/>
      <c r="F24" s="736"/>
      <c r="G24" s="736"/>
      <c r="H24" s="120"/>
      <c r="I24" s="105"/>
      <c r="J24" s="107"/>
    </row>
    <row r="25" spans="1:10" ht="12">
      <c r="A25" s="735" t="s">
        <v>450</v>
      </c>
      <c r="B25" s="736"/>
      <c r="C25" s="736"/>
      <c r="D25" s="736"/>
      <c r="E25" s="736"/>
      <c r="F25" s="736"/>
      <c r="G25" s="736"/>
      <c r="H25" s="120"/>
      <c r="I25" s="105"/>
      <c r="J25" s="107"/>
    </row>
    <row r="26" spans="1:10" ht="12">
      <c r="A26" s="735" t="s">
        <v>449</v>
      </c>
      <c r="B26" s="736"/>
      <c r="C26" s="736"/>
      <c r="D26" s="736"/>
      <c r="E26" s="736"/>
      <c r="F26" s="736"/>
      <c r="G26" s="736"/>
      <c r="H26" s="105"/>
      <c r="I26" s="105"/>
      <c r="J26" s="107"/>
    </row>
    <row r="27" spans="1:10" ht="12">
      <c r="A27" s="110" t="s">
        <v>451</v>
      </c>
      <c r="B27" s="111"/>
      <c r="C27" s="111"/>
      <c r="D27" s="111"/>
      <c r="E27" s="111"/>
      <c r="F27" s="111"/>
      <c r="G27" s="111"/>
      <c r="H27" s="122"/>
      <c r="I27" s="122"/>
      <c r="J27" s="113"/>
    </row>
    <row r="28" spans="1:10" ht="12">
      <c r="A28" s="114"/>
      <c r="B28" s="115"/>
      <c r="C28" s="115"/>
      <c r="D28" s="115"/>
      <c r="E28" s="115"/>
      <c r="F28" s="115"/>
      <c r="G28" s="115"/>
      <c r="H28" s="115"/>
      <c r="I28" s="115"/>
      <c r="J28" s="107"/>
    </row>
    <row r="29" spans="1:10" ht="12">
      <c r="A29" s="735" t="s">
        <v>452</v>
      </c>
      <c r="B29" s="736"/>
      <c r="C29" s="736"/>
      <c r="D29" s="736"/>
      <c r="E29" s="736"/>
      <c r="F29" s="736"/>
      <c r="G29" s="736"/>
      <c r="H29" s="120"/>
      <c r="I29" s="120"/>
      <c r="J29" s="107"/>
    </row>
    <row r="30" spans="1:10" ht="12">
      <c r="A30" s="123" t="s">
        <v>453</v>
      </c>
      <c r="B30" s="120"/>
      <c r="C30" s="120"/>
      <c r="D30" s="120"/>
      <c r="E30" s="120"/>
      <c r="F30" s="120"/>
      <c r="G30" s="120"/>
      <c r="H30" s="120"/>
      <c r="I30" s="105"/>
      <c r="J30" s="107"/>
    </row>
    <row r="31" spans="1:10" ht="12">
      <c r="A31" s="104"/>
      <c r="B31" s="105"/>
      <c r="C31" s="105"/>
      <c r="D31" s="105"/>
      <c r="E31" s="105"/>
      <c r="F31" s="105"/>
      <c r="G31" s="105"/>
      <c r="H31" s="105"/>
      <c r="I31" s="105"/>
      <c r="J31" s="107"/>
    </row>
    <row r="32" spans="1:10" ht="12">
      <c r="A32" s="735" t="s">
        <v>454</v>
      </c>
      <c r="B32" s="736"/>
      <c r="C32" s="736"/>
      <c r="D32" s="736"/>
      <c r="E32" s="736"/>
      <c r="F32" s="736"/>
      <c r="G32" s="736"/>
      <c r="H32" s="120"/>
      <c r="I32" s="120"/>
      <c r="J32" s="107"/>
    </row>
    <row r="33" spans="1:10" ht="12">
      <c r="A33" s="739" t="s">
        <v>181</v>
      </c>
      <c r="B33" s="740"/>
      <c r="C33" s="740"/>
      <c r="D33" s="740"/>
      <c r="E33" s="740"/>
      <c r="F33" s="740"/>
      <c r="G33" s="740"/>
      <c r="H33" s="740"/>
      <c r="I33" s="740"/>
      <c r="J33" s="741"/>
    </row>
    <row r="34" spans="1:10" ht="12">
      <c r="A34" s="123" t="s">
        <v>179</v>
      </c>
      <c r="B34" s="120"/>
      <c r="C34" s="120"/>
      <c r="D34" s="120"/>
      <c r="E34" s="120"/>
      <c r="F34" s="120"/>
      <c r="G34" s="120"/>
      <c r="H34" s="120"/>
      <c r="I34" s="120"/>
      <c r="J34" s="107"/>
    </row>
    <row r="35" spans="1:10" ht="12">
      <c r="A35" s="123" t="s">
        <v>180</v>
      </c>
      <c r="B35" s="120"/>
      <c r="C35" s="120"/>
      <c r="D35" s="120"/>
      <c r="E35" s="120"/>
      <c r="F35" s="120"/>
      <c r="G35" s="120"/>
      <c r="H35" s="120"/>
      <c r="I35" s="120"/>
      <c r="J35" s="107"/>
    </row>
    <row r="36" spans="1:10" ht="12">
      <c r="A36" s="123" t="s">
        <v>190</v>
      </c>
      <c r="B36" s="124"/>
      <c r="C36" s="124"/>
      <c r="D36" s="124"/>
      <c r="E36" s="124"/>
      <c r="F36" s="124"/>
      <c r="G36" s="124"/>
      <c r="H36" s="124"/>
      <c r="I36" s="124"/>
      <c r="J36" s="107"/>
    </row>
    <row r="37" spans="1:10" ht="12">
      <c r="A37" s="104"/>
      <c r="B37" s="105"/>
      <c r="C37" s="105"/>
      <c r="D37" s="105"/>
      <c r="E37" s="105"/>
      <c r="F37" s="105"/>
      <c r="G37" s="105"/>
      <c r="H37" s="105"/>
      <c r="I37" s="105"/>
      <c r="J37" s="107"/>
    </row>
    <row r="38" spans="1:10" ht="12">
      <c r="A38" s="735" t="s">
        <v>463</v>
      </c>
      <c r="B38" s="736"/>
      <c r="C38" s="736"/>
      <c r="D38" s="736"/>
      <c r="E38" s="736"/>
      <c r="F38" s="736"/>
      <c r="G38" s="736"/>
      <c r="H38" s="105"/>
      <c r="I38" s="105"/>
      <c r="J38" s="107"/>
    </row>
    <row r="39" spans="1:10" ht="12">
      <c r="A39" s="104" t="s">
        <v>467</v>
      </c>
      <c r="B39" s="105"/>
      <c r="C39" s="105"/>
      <c r="D39" s="105"/>
      <c r="E39" s="105"/>
      <c r="F39" s="105"/>
      <c r="G39" s="105"/>
      <c r="H39" s="105"/>
      <c r="I39" s="105"/>
      <c r="J39" s="107"/>
    </row>
    <row r="40" spans="1:10" ht="12">
      <c r="A40" s="104" t="s">
        <v>468</v>
      </c>
      <c r="B40" s="105"/>
      <c r="C40" s="105"/>
      <c r="D40" s="105"/>
      <c r="E40" s="105"/>
      <c r="F40" s="105"/>
      <c r="G40" s="105"/>
      <c r="H40" s="105"/>
      <c r="I40" s="105"/>
      <c r="J40" s="107"/>
    </row>
    <row r="41" spans="1:10" ht="12">
      <c r="A41" s="735" t="s">
        <v>464</v>
      </c>
      <c r="B41" s="736"/>
      <c r="C41" s="736"/>
      <c r="D41" s="736"/>
      <c r="E41" s="736"/>
      <c r="F41" s="736"/>
      <c r="G41" s="736"/>
      <c r="H41" s="105"/>
      <c r="I41" s="105"/>
      <c r="J41" s="107"/>
    </row>
    <row r="42" spans="1:10" ht="12">
      <c r="A42" s="104" t="s">
        <v>465</v>
      </c>
      <c r="B42" s="105"/>
      <c r="C42" s="105"/>
      <c r="D42" s="105"/>
      <c r="E42" s="105"/>
      <c r="F42" s="105"/>
      <c r="G42" s="105"/>
      <c r="H42" s="105"/>
      <c r="I42" s="105"/>
      <c r="J42" s="107"/>
    </row>
    <row r="43" spans="1:10" ht="12">
      <c r="A43" s="104" t="s">
        <v>466</v>
      </c>
      <c r="B43" s="105"/>
      <c r="C43" s="105"/>
      <c r="D43" s="105"/>
      <c r="E43" s="105"/>
      <c r="F43" s="105"/>
      <c r="G43" s="105"/>
      <c r="H43" s="105"/>
      <c r="I43" s="105"/>
      <c r="J43" s="107"/>
    </row>
    <row r="44" spans="1:10" ht="12">
      <c r="A44" s="735" t="s">
        <v>469</v>
      </c>
      <c r="B44" s="736"/>
      <c r="C44" s="736"/>
      <c r="D44" s="736"/>
      <c r="E44" s="736"/>
      <c r="F44" s="736"/>
      <c r="G44" s="736"/>
      <c r="H44" s="120"/>
      <c r="I44" s="105"/>
      <c r="J44" s="107"/>
    </row>
    <row r="45" spans="1:10" ht="12">
      <c r="A45" s="123" t="s">
        <v>490</v>
      </c>
      <c r="B45" s="124"/>
      <c r="C45" s="124"/>
      <c r="D45" s="105"/>
      <c r="E45" s="124"/>
      <c r="F45" s="124"/>
      <c r="G45" s="124"/>
      <c r="H45" s="124"/>
      <c r="I45" s="105"/>
      <c r="J45" s="107"/>
    </row>
    <row r="46" spans="1:10" ht="12">
      <c r="A46" s="123" t="s">
        <v>491</v>
      </c>
      <c r="B46" s="124"/>
      <c r="C46" s="124"/>
      <c r="D46" s="105"/>
      <c r="E46" s="124"/>
      <c r="F46" s="124"/>
      <c r="G46" s="124"/>
      <c r="H46" s="124"/>
      <c r="I46" s="105"/>
      <c r="J46" s="107"/>
    </row>
    <row r="47" spans="1:10" ht="12">
      <c r="A47" s="123" t="s">
        <v>492</v>
      </c>
      <c r="B47" s="124"/>
      <c r="C47" s="124"/>
      <c r="D47" s="105"/>
      <c r="E47" s="124"/>
      <c r="F47" s="124"/>
      <c r="G47" s="124"/>
      <c r="H47" s="124"/>
      <c r="I47" s="105"/>
      <c r="J47" s="107"/>
    </row>
    <row r="48" spans="1:10" ht="12">
      <c r="A48" s="123" t="s">
        <v>493</v>
      </c>
      <c r="B48" s="124"/>
      <c r="C48" s="124"/>
      <c r="D48" s="105"/>
      <c r="E48" s="124"/>
      <c r="F48" s="124"/>
      <c r="G48" s="124"/>
      <c r="H48" s="124"/>
      <c r="I48" s="105"/>
      <c r="J48" s="107"/>
    </row>
    <row r="49" spans="1:10" ht="12">
      <c r="A49" s="735" t="s">
        <v>494</v>
      </c>
      <c r="B49" s="736"/>
      <c r="C49" s="736"/>
      <c r="D49" s="736"/>
      <c r="E49" s="736"/>
      <c r="F49" s="736"/>
      <c r="G49" s="736"/>
      <c r="H49" s="105"/>
      <c r="I49" s="105"/>
      <c r="J49" s="107"/>
    </row>
    <row r="50" spans="1:10" ht="12">
      <c r="A50" s="123" t="s">
        <v>495</v>
      </c>
      <c r="B50" s="124"/>
      <c r="C50" s="124"/>
      <c r="D50" s="124"/>
      <c r="E50" s="124"/>
      <c r="F50" s="124"/>
      <c r="G50" s="124"/>
      <c r="H50" s="124"/>
      <c r="I50" s="124"/>
      <c r="J50" s="107"/>
    </row>
    <row r="51" spans="1:10" ht="12">
      <c r="A51" s="123" t="s">
        <v>496</v>
      </c>
      <c r="B51" s="124"/>
      <c r="C51" s="124"/>
      <c r="D51" s="124"/>
      <c r="E51" s="124"/>
      <c r="F51" s="124"/>
      <c r="G51" s="124"/>
      <c r="H51" s="124"/>
      <c r="I51" s="124"/>
      <c r="J51" s="107"/>
    </row>
    <row r="52" spans="1:10" ht="12">
      <c r="A52" s="735" t="s">
        <v>497</v>
      </c>
      <c r="B52" s="736"/>
      <c r="C52" s="736"/>
      <c r="D52" s="736"/>
      <c r="E52" s="736"/>
      <c r="F52" s="736"/>
      <c r="G52" s="736"/>
      <c r="H52" s="105"/>
      <c r="I52" s="105"/>
      <c r="J52" s="107"/>
    </row>
    <row r="53" spans="1:10" ht="12">
      <c r="A53" s="104" t="s">
        <v>498</v>
      </c>
      <c r="B53" s="105"/>
      <c r="C53" s="105"/>
      <c r="D53" s="105"/>
      <c r="E53" s="105"/>
      <c r="F53" s="105"/>
      <c r="G53" s="105"/>
      <c r="H53" s="105"/>
      <c r="I53" s="105"/>
      <c r="J53" s="107"/>
    </row>
    <row r="54" spans="1:10" ht="12">
      <c r="A54" s="104" t="s">
        <v>499</v>
      </c>
      <c r="B54" s="105"/>
      <c r="C54" s="105"/>
      <c r="D54" s="105"/>
      <c r="E54" s="105"/>
      <c r="F54" s="105"/>
      <c r="G54" s="105"/>
      <c r="H54" s="105"/>
      <c r="I54" s="105"/>
      <c r="J54" s="107"/>
    </row>
    <row r="55" spans="1:10" ht="12">
      <c r="A55" s="104" t="s">
        <v>500</v>
      </c>
      <c r="B55" s="105"/>
      <c r="C55" s="105"/>
      <c r="D55" s="105"/>
      <c r="E55" s="105"/>
      <c r="F55" s="105"/>
      <c r="G55" s="105"/>
      <c r="H55" s="105"/>
      <c r="I55" s="105"/>
      <c r="J55" s="107"/>
    </row>
    <row r="56" spans="1:10" ht="12.75" thickBot="1">
      <c r="A56" s="125" t="s">
        <v>501</v>
      </c>
      <c r="B56" s="126"/>
      <c r="C56" s="126"/>
      <c r="D56" s="126"/>
      <c r="E56" s="126"/>
      <c r="F56" s="126"/>
      <c r="G56" s="126"/>
      <c r="H56" s="126"/>
      <c r="I56" s="126"/>
      <c r="J56" s="127"/>
    </row>
    <row r="57" spans="1:10" ht="12.75" thickTop="1">
      <c r="A57" s="105"/>
      <c r="B57" s="105"/>
      <c r="C57" s="105"/>
      <c r="D57" s="105"/>
      <c r="E57" s="105"/>
      <c r="F57" s="105"/>
      <c r="G57" s="105"/>
      <c r="H57" s="105"/>
      <c r="I57" s="105"/>
      <c r="J57" s="105"/>
    </row>
    <row r="58" spans="1:10" ht="0.75" customHeight="1" thickBot="1">
      <c r="A58" s="105"/>
      <c r="B58" s="105"/>
      <c r="C58" s="105"/>
      <c r="D58" s="105"/>
      <c r="E58" s="105"/>
      <c r="F58" s="105"/>
      <c r="G58" s="105"/>
      <c r="H58" s="105"/>
      <c r="I58" s="105"/>
      <c r="J58" s="105"/>
    </row>
    <row r="59" spans="1:10" ht="12">
      <c r="A59" s="737" t="s">
        <v>502</v>
      </c>
      <c r="B59" s="738"/>
      <c r="C59" s="738"/>
      <c r="D59" s="738"/>
      <c r="E59" s="738"/>
      <c r="F59" s="738"/>
      <c r="G59" s="738"/>
      <c r="H59" s="101"/>
      <c r="I59" s="101"/>
      <c r="J59" s="129"/>
    </row>
    <row r="60" spans="1:10" ht="12">
      <c r="A60" s="104"/>
      <c r="B60" s="105"/>
      <c r="C60" s="105"/>
      <c r="D60" s="105"/>
      <c r="E60" s="105"/>
      <c r="F60" s="105"/>
      <c r="G60" s="105"/>
      <c r="H60" s="105"/>
      <c r="I60" s="105"/>
      <c r="J60" s="107"/>
    </row>
    <row r="61" spans="1:10" ht="12">
      <c r="A61" s="735" t="s">
        <v>503</v>
      </c>
      <c r="B61" s="736"/>
      <c r="C61" s="736"/>
      <c r="D61" s="736"/>
      <c r="E61" s="736"/>
      <c r="F61" s="736"/>
      <c r="G61" s="736"/>
      <c r="H61" s="105"/>
      <c r="I61" s="105"/>
      <c r="J61" s="107"/>
    </row>
    <row r="62" spans="1:10" ht="12">
      <c r="A62" s="104"/>
      <c r="B62" s="105"/>
      <c r="C62" s="105"/>
      <c r="D62" s="105"/>
      <c r="E62" s="105"/>
      <c r="F62" s="105"/>
      <c r="G62" s="105"/>
      <c r="H62" s="105"/>
      <c r="I62" s="105"/>
      <c r="J62" s="107"/>
    </row>
    <row r="63" spans="1:10" ht="12">
      <c r="A63" s="735" t="s">
        <v>504</v>
      </c>
      <c r="B63" s="736"/>
      <c r="C63" s="736"/>
      <c r="D63" s="736"/>
      <c r="E63" s="736"/>
      <c r="F63" s="736"/>
      <c r="G63" s="736"/>
      <c r="H63" s="105"/>
      <c r="I63" s="105"/>
      <c r="J63" s="107"/>
    </row>
    <row r="64" spans="1:10" ht="12">
      <c r="A64" s="104" t="s">
        <v>505</v>
      </c>
      <c r="B64" s="105"/>
      <c r="C64" s="105"/>
      <c r="D64" s="105"/>
      <c r="E64" s="105"/>
      <c r="F64" s="105"/>
      <c r="G64" s="105"/>
      <c r="H64" s="105"/>
      <c r="I64" s="105"/>
      <c r="J64" s="107"/>
    </row>
    <row r="65" spans="1:10" ht="12">
      <c r="A65" s="104" t="s">
        <v>506</v>
      </c>
      <c r="B65" s="105"/>
      <c r="C65" s="105"/>
      <c r="D65" s="105"/>
      <c r="E65" s="105"/>
      <c r="F65" s="105"/>
      <c r="G65" s="105"/>
      <c r="H65" s="105"/>
      <c r="I65" s="105"/>
      <c r="J65" s="107"/>
    </row>
    <row r="66" spans="1:10" ht="12">
      <c r="A66" s="104" t="s">
        <v>507</v>
      </c>
      <c r="B66" s="105"/>
      <c r="C66" s="105"/>
      <c r="D66" s="105"/>
      <c r="E66" s="105"/>
      <c r="F66" s="105"/>
      <c r="G66" s="105"/>
      <c r="H66" s="105"/>
      <c r="I66" s="105"/>
      <c r="J66" s="107"/>
    </row>
    <row r="67" spans="1:10" ht="12">
      <c r="A67" s="104" t="s">
        <v>508</v>
      </c>
      <c r="B67" s="105"/>
      <c r="C67" s="105"/>
      <c r="D67" s="105"/>
      <c r="E67" s="105"/>
      <c r="F67" s="105"/>
      <c r="G67" s="105"/>
      <c r="H67" s="105"/>
      <c r="I67" s="105"/>
      <c r="J67" s="107"/>
    </row>
    <row r="68" spans="1:10" ht="12">
      <c r="A68" s="104"/>
      <c r="B68" s="105"/>
      <c r="C68" s="105"/>
      <c r="D68" s="105"/>
      <c r="E68" s="105"/>
      <c r="F68" s="105"/>
      <c r="G68" s="105"/>
      <c r="H68" s="105"/>
      <c r="I68" s="105"/>
      <c r="J68" s="107"/>
    </row>
    <row r="69" spans="1:10" ht="12">
      <c r="A69" s="735" t="s">
        <v>509</v>
      </c>
      <c r="B69" s="736"/>
      <c r="C69" s="736"/>
      <c r="D69" s="736"/>
      <c r="E69" s="736"/>
      <c r="F69" s="736"/>
      <c r="G69" s="736"/>
      <c r="H69" s="105"/>
      <c r="I69" s="105"/>
      <c r="J69" s="107"/>
    </row>
    <row r="70" spans="1:10" ht="12">
      <c r="A70" s="104" t="s">
        <v>510</v>
      </c>
      <c r="B70" s="105"/>
      <c r="C70" s="105"/>
      <c r="D70" s="105"/>
      <c r="E70" s="105"/>
      <c r="F70" s="105"/>
      <c r="G70" s="105"/>
      <c r="H70" s="105"/>
      <c r="I70" s="105"/>
      <c r="J70" s="107"/>
    </row>
    <row r="71" spans="1:10" ht="12">
      <c r="A71" s="104" t="s">
        <v>511</v>
      </c>
      <c r="B71" s="105"/>
      <c r="C71" s="105"/>
      <c r="D71" s="105"/>
      <c r="E71" s="105"/>
      <c r="F71" s="105"/>
      <c r="G71" s="105"/>
      <c r="H71" s="105"/>
      <c r="I71" s="105"/>
      <c r="J71" s="107"/>
    </row>
    <row r="72" spans="1:10" ht="12">
      <c r="A72" s="104" t="s">
        <v>512</v>
      </c>
      <c r="B72" s="105"/>
      <c r="C72" s="105"/>
      <c r="D72" s="105"/>
      <c r="E72" s="105"/>
      <c r="F72" s="105"/>
      <c r="G72" s="105"/>
      <c r="H72" s="105"/>
      <c r="I72" s="105"/>
      <c r="J72" s="107"/>
    </row>
    <row r="73" spans="1:10" ht="12">
      <c r="A73" s="104" t="s">
        <v>513</v>
      </c>
      <c r="B73" s="105"/>
      <c r="C73" s="105"/>
      <c r="D73" s="105"/>
      <c r="E73" s="105"/>
      <c r="F73" s="105"/>
      <c r="G73" s="105"/>
      <c r="H73" s="105"/>
      <c r="I73" s="105"/>
      <c r="J73" s="107"/>
    </row>
    <row r="74" spans="1:10" ht="12">
      <c r="A74" s="104"/>
      <c r="B74" s="105"/>
      <c r="C74" s="105"/>
      <c r="D74" s="105"/>
      <c r="E74" s="105"/>
      <c r="F74" s="105"/>
      <c r="G74" s="105"/>
      <c r="H74" s="105"/>
      <c r="I74" s="105"/>
      <c r="J74" s="107"/>
    </row>
    <row r="75" spans="1:10" ht="12">
      <c r="A75" s="735" t="s">
        <v>514</v>
      </c>
      <c r="B75" s="736"/>
      <c r="C75" s="736"/>
      <c r="D75" s="736"/>
      <c r="E75" s="736"/>
      <c r="F75" s="736"/>
      <c r="G75" s="736"/>
      <c r="H75" s="105"/>
      <c r="I75" s="105"/>
      <c r="J75" s="107"/>
    </row>
    <row r="76" spans="1:10" ht="12">
      <c r="A76" s="104"/>
      <c r="B76" s="105"/>
      <c r="C76" s="105"/>
      <c r="D76" s="105"/>
      <c r="E76" s="105"/>
      <c r="F76" s="105"/>
      <c r="G76" s="105"/>
      <c r="H76" s="105"/>
      <c r="I76" s="105"/>
      <c r="J76" s="107"/>
    </row>
    <row r="77" spans="1:10" ht="12">
      <c r="A77" s="114" t="s">
        <v>515</v>
      </c>
      <c r="B77" s="115"/>
      <c r="C77" s="115"/>
      <c r="D77" s="115"/>
      <c r="E77" s="115"/>
      <c r="F77" s="115"/>
      <c r="G77" s="115"/>
      <c r="H77" s="105"/>
      <c r="I77" s="105"/>
      <c r="J77" s="107"/>
    </row>
    <row r="78" spans="1:10" ht="12">
      <c r="A78" s="130"/>
      <c r="B78" s="131"/>
      <c r="C78" s="131"/>
      <c r="D78" s="131"/>
      <c r="E78" s="131"/>
      <c r="F78" s="131"/>
      <c r="G78" s="131"/>
      <c r="H78" s="131"/>
      <c r="I78" s="105"/>
      <c r="J78" s="107"/>
    </row>
    <row r="79" spans="1:10" ht="12">
      <c r="A79" s="735" t="s">
        <v>516</v>
      </c>
      <c r="B79" s="736"/>
      <c r="C79" s="736"/>
      <c r="D79" s="736"/>
      <c r="E79" s="736"/>
      <c r="F79" s="736"/>
      <c r="G79" s="736"/>
      <c r="H79" s="105"/>
      <c r="I79" s="105"/>
      <c r="J79" s="107"/>
    </row>
    <row r="80" spans="1:10" ht="12">
      <c r="A80" s="104"/>
      <c r="B80" s="105"/>
      <c r="C80" s="105"/>
      <c r="D80" s="105"/>
      <c r="E80" s="105"/>
      <c r="F80" s="105"/>
      <c r="G80" s="105"/>
      <c r="H80" s="105"/>
      <c r="I80" s="105"/>
      <c r="J80" s="107"/>
    </row>
    <row r="81" spans="1:10" ht="12">
      <c r="A81" s="735" t="s">
        <v>517</v>
      </c>
      <c r="B81" s="736"/>
      <c r="C81" s="736"/>
      <c r="D81" s="736"/>
      <c r="E81" s="736"/>
      <c r="F81" s="736"/>
      <c r="G81" s="736"/>
      <c r="H81" s="105"/>
      <c r="I81" s="105"/>
      <c r="J81" s="107"/>
    </row>
    <row r="82" spans="1:10" ht="12">
      <c r="A82" s="105"/>
      <c r="B82" s="105"/>
      <c r="C82" s="105"/>
      <c r="D82" s="105"/>
      <c r="E82" s="105"/>
      <c r="F82" s="105"/>
      <c r="G82" s="105"/>
      <c r="H82" s="105"/>
      <c r="I82" s="105"/>
      <c r="J82" s="105"/>
    </row>
    <row r="83" spans="1:10" ht="12.75" thickBot="1">
      <c r="A83" s="733" t="s">
        <v>518</v>
      </c>
      <c r="B83" s="733"/>
      <c r="C83" s="733"/>
      <c r="D83" s="733"/>
      <c r="E83" s="733"/>
      <c r="F83" s="733"/>
      <c r="G83" s="733"/>
      <c r="H83" s="733"/>
      <c r="I83" s="733"/>
      <c r="J83" s="734"/>
    </row>
    <row r="84" ht="12.75" thickTop="1"/>
    <row r="85" spans="1:21" ht="12.75" thickBot="1">
      <c r="A85" s="692" t="s">
        <v>519</v>
      </c>
      <c r="B85" s="693"/>
      <c r="C85" s="694"/>
      <c r="D85" s="366" t="s">
        <v>476</v>
      </c>
      <c r="E85" s="366"/>
      <c r="F85" s="366"/>
      <c r="G85" s="366"/>
      <c r="H85" s="366" t="s">
        <v>432</v>
      </c>
      <c r="I85" s="366"/>
      <c r="J85" s="367"/>
      <c r="L85" s="731" t="s">
        <v>193</v>
      </c>
      <c r="M85" s="731"/>
      <c r="N85" s="731"/>
      <c r="O85" s="731"/>
      <c r="R85" s="512" t="s">
        <v>194</v>
      </c>
      <c r="S85" s="512"/>
      <c r="T85" s="512"/>
      <c r="U85" s="512"/>
    </row>
    <row r="86" spans="1:22" ht="12.75" thickTop="1">
      <c r="A86" s="732" t="s">
        <v>542</v>
      </c>
      <c r="B86" s="732"/>
      <c r="C86" s="732"/>
      <c r="D86" s="705">
        <v>2201372400</v>
      </c>
      <c r="E86" s="706"/>
      <c r="F86" s="706"/>
      <c r="G86" s="707"/>
      <c r="H86" s="725">
        <v>2665414100</v>
      </c>
      <c r="I86" s="725"/>
      <c r="J86" s="726"/>
      <c r="L86" s="682"/>
      <c r="M86" s="682"/>
      <c r="N86" s="682"/>
      <c r="O86" s="682"/>
      <c r="P86" s="105"/>
      <c r="Q86" s="105"/>
      <c r="R86" s="512"/>
      <c r="S86" s="512"/>
      <c r="T86" s="512"/>
      <c r="U86" s="512"/>
      <c r="V86" s="105"/>
    </row>
    <row r="87" spans="1:22" ht="12">
      <c r="A87" s="282" t="s">
        <v>543</v>
      </c>
      <c r="B87" s="282"/>
      <c r="C87" s="282"/>
      <c r="D87" s="697">
        <v>17432209496</v>
      </c>
      <c r="E87" s="698"/>
      <c r="F87" s="698"/>
      <c r="G87" s="699"/>
      <c r="H87" s="419">
        <v>6170648638</v>
      </c>
      <c r="I87" s="419"/>
      <c r="J87" s="427"/>
      <c r="L87" s="512"/>
      <c r="M87" s="512"/>
      <c r="N87" s="512"/>
      <c r="O87" s="512"/>
      <c r="P87" s="105"/>
      <c r="Q87" s="105"/>
      <c r="R87" s="512"/>
      <c r="S87" s="512"/>
      <c r="T87" s="512"/>
      <c r="U87" s="512"/>
      <c r="V87" s="105"/>
    </row>
    <row r="88" spans="1:22" ht="12">
      <c r="A88" s="282" t="s">
        <v>544</v>
      </c>
      <c r="B88" s="282"/>
      <c r="C88" s="282"/>
      <c r="D88" s="697">
        <v>394020000</v>
      </c>
      <c r="E88" s="698"/>
      <c r="F88" s="698"/>
      <c r="G88" s="699"/>
      <c r="H88" s="419">
        <v>0</v>
      </c>
      <c r="I88" s="419"/>
      <c r="J88" s="427"/>
      <c r="L88" s="512"/>
      <c r="M88" s="512"/>
      <c r="N88" s="512"/>
      <c r="O88" s="512"/>
      <c r="P88" s="105"/>
      <c r="Q88" s="105"/>
      <c r="R88" s="512"/>
      <c r="S88" s="512"/>
      <c r="T88" s="512"/>
      <c r="U88" s="512"/>
      <c r="V88" s="105"/>
    </row>
    <row r="89" spans="1:22" ht="12">
      <c r="A89" s="282" t="s">
        <v>457</v>
      </c>
      <c r="B89" s="282"/>
      <c r="C89" s="282"/>
      <c r="D89" s="283">
        <v>30000000000</v>
      </c>
      <c r="E89" s="284"/>
      <c r="F89" s="284"/>
      <c r="G89" s="285"/>
      <c r="H89" s="283"/>
      <c r="I89" s="284"/>
      <c r="J89" s="286"/>
      <c r="L89" s="106"/>
      <c r="M89" s="106"/>
      <c r="N89" s="106"/>
      <c r="O89" s="106"/>
      <c r="P89" s="105"/>
      <c r="Q89" s="105"/>
      <c r="R89" s="106"/>
      <c r="S89" s="106"/>
      <c r="T89" s="106"/>
      <c r="U89" s="106"/>
      <c r="V89" s="105"/>
    </row>
    <row r="90" spans="1:22" ht="12.75" thickBot="1">
      <c r="A90" s="728" t="s">
        <v>545</v>
      </c>
      <c r="B90" s="728"/>
      <c r="C90" s="728"/>
      <c r="D90" s="729">
        <f>SUM(D86:G89)</f>
        <v>50027601896</v>
      </c>
      <c r="E90" s="729"/>
      <c r="F90" s="729"/>
      <c r="G90" s="729"/>
      <c r="H90" s="729">
        <f>SUM(H86:J88)</f>
        <v>8836062738</v>
      </c>
      <c r="I90" s="729"/>
      <c r="J90" s="730"/>
      <c r="L90" s="512"/>
      <c r="M90" s="512"/>
      <c r="N90" s="512"/>
      <c r="O90" s="512"/>
      <c r="P90" s="105"/>
      <c r="Q90" s="105"/>
      <c r="R90" s="512"/>
      <c r="S90" s="512"/>
      <c r="T90" s="512"/>
      <c r="U90" s="512"/>
      <c r="V90" s="105"/>
    </row>
    <row r="91" spans="1:22" ht="12.75" thickTop="1">
      <c r="A91" s="105"/>
      <c r="B91" s="105"/>
      <c r="C91" s="105"/>
      <c r="D91" s="727"/>
      <c r="E91" s="727"/>
      <c r="F91" s="727"/>
      <c r="G91" s="727"/>
      <c r="H91" s="105"/>
      <c r="I91" s="105"/>
      <c r="J91" s="105"/>
      <c r="L91" s="512"/>
      <c r="M91" s="512"/>
      <c r="N91" s="512"/>
      <c r="O91" s="512"/>
      <c r="P91" s="105"/>
      <c r="Q91" s="105"/>
      <c r="R91" s="512"/>
      <c r="S91" s="512"/>
      <c r="T91" s="512"/>
      <c r="U91" s="512"/>
      <c r="V91" s="105"/>
    </row>
    <row r="92" spans="1:22" ht="12">
      <c r="A92" s="692" t="s">
        <v>520</v>
      </c>
      <c r="B92" s="723"/>
      <c r="C92" s="724"/>
      <c r="D92" s="366" t="s">
        <v>476</v>
      </c>
      <c r="E92" s="366"/>
      <c r="F92" s="366"/>
      <c r="G92" s="366"/>
      <c r="H92" s="366" t="s">
        <v>432</v>
      </c>
      <c r="I92" s="366"/>
      <c r="J92" s="367"/>
      <c r="L92" s="512"/>
      <c r="M92" s="512"/>
      <c r="N92" s="512"/>
      <c r="O92" s="512"/>
      <c r="P92" s="105"/>
      <c r="Q92" s="105"/>
      <c r="R92" s="512"/>
      <c r="S92" s="512"/>
      <c r="T92" s="512"/>
      <c r="U92" s="512"/>
      <c r="V92" s="105"/>
    </row>
    <row r="93" spans="1:22" ht="12">
      <c r="A93" s="258" t="s">
        <v>521</v>
      </c>
      <c r="B93" s="258"/>
      <c r="C93" s="258"/>
      <c r="D93" s="705">
        <v>6997209090</v>
      </c>
      <c r="E93" s="706"/>
      <c r="F93" s="706"/>
      <c r="G93" s="707"/>
      <c r="H93" s="725">
        <v>12234378877</v>
      </c>
      <c r="I93" s="725"/>
      <c r="J93" s="726"/>
      <c r="L93" s="106"/>
      <c r="M93" s="106"/>
      <c r="N93" s="106"/>
      <c r="O93" s="106"/>
      <c r="P93" s="105"/>
      <c r="Q93" s="105"/>
      <c r="R93" s="106"/>
      <c r="S93" s="106"/>
      <c r="T93" s="106"/>
      <c r="U93" s="106"/>
      <c r="V93" s="105"/>
    </row>
    <row r="94" spans="1:22" ht="12">
      <c r="A94" s="350" t="s">
        <v>522</v>
      </c>
      <c r="B94" s="350"/>
      <c r="C94" s="350"/>
      <c r="D94" s="697"/>
      <c r="E94" s="698"/>
      <c r="F94" s="698"/>
      <c r="G94" s="699"/>
      <c r="H94" s="419">
        <v>0</v>
      </c>
      <c r="I94" s="419"/>
      <c r="J94" s="427"/>
      <c r="L94" s="106"/>
      <c r="M94" s="106"/>
      <c r="N94" s="106"/>
      <c r="O94" s="106"/>
      <c r="P94" s="105"/>
      <c r="Q94" s="105"/>
      <c r="R94" s="106"/>
      <c r="S94" s="106"/>
      <c r="T94" s="106"/>
      <c r="U94" s="106"/>
      <c r="V94" s="105"/>
    </row>
    <row r="95" spans="1:22" ht="12">
      <c r="A95" s="350" t="s">
        <v>523</v>
      </c>
      <c r="B95" s="350"/>
      <c r="C95" s="350"/>
      <c r="D95" s="697">
        <v>-3349310280</v>
      </c>
      <c r="E95" s="698"/>
      <c r="F95" s="698"/>
      <c r="G95" s="699"/>
      <c r="H95" s="419">
        <v>-8204138177</v>
      </c>
      <c r="I95" s="419"/>
      <c r="J95" s="427"/>
      <c r="L95" s="106"/>
      <c r="M95" s="106"/>
      <c r="N95" s="106"/>
      <c r="O95" s="106"/>
      <c r="P95" s="105"/>
      <c r="Q95" s="105"/>
      <c r="R95" s="106"/>
      <c r="S95" s="106"/>
      <c r="T95" s="106"/>
      <c r="U95" s="106"/>
      <c r="V95" s="105"/>
    </row>
    <row r="96" spans="1:22" ht="12.75" thickBot="1">
      <c r="A96" s="617" t="s">
        <v>545</v>
      </c>
      <c r="B96" s="617"/>
      <c r="C96" s="617"/>
      <c r="D96" s="334">
        <f>SUM(D93:G95)</f>
        <v>3647898810</v>
      </c>
      <c r="E96" s="334"/>
      <c r="F96" s="334"/>
      <c r="G96" s="334"/>
      <c r="H96" s="334">
        <f>SUM(H92:J95)</f>
        <v>4030240700</v>
      </c>
      <c r="I96" s="334"/>
      <c r="J96" s="687"/>
      <c r="L96" s="512"/>
      <c r="M96" s="512"/>
      <c r="N96" s="512"/>
      <c r="O96" s="512"/>
      <c r="P96" s="105"/>
      <c r="Q96" s="105"/>
      <c r="R96" s="512"/>
      <c r="S96" s="512"/>
      <c r="T96" s="512"/>
      <c r="U96" s="512"/>
      <c r="V96" s="105"/>
    </row>
    <row r="97" spans="1:22" ht="12.75" thickTop="1">
      <c r="A97" s="105"/>
      <c r="B97" s="105"/>
      <c r="C97" s="105"/>
      <c r="D97" s="135"/>
      <c r="E97" s="135"/>
      <c r="F97" s="135"/>
      <c r="G97" s="135"/>
      <c r="H97" s="105"/>
      <c r="I97" s="105"/>
      <c r="J97" s="105"/>
      <c r="L97" s="106"/>
      <c r="M97" s="106"/>
      <c r="N97" s="106"/>
      <c r="O97" s="106"/>
      <c r="P97" s="105"/>
      <c r="Q97" s="105"/>
      <c r="R97" s="106"/>
      <c r="S97" s="106"/>
      <c r="T97" s="106"/>
      <c r="U97" s="106"/>
      <c r="V97" s="105"/>
    </row>
    <row r="98" spans="1:22" ht="12">
      <c r="A98" s="692" t="s">
        <v>524</v>
      </c>
      <c r="B98" s="723"/>
      <c r="C98" s="724"/>
      <c r="D98" s="366" t="s">
        <v>476</v>
      </c>
      <c r="E98" s="366"/>
      <c r="F98" s="366"/>
      <c r="G98" s="366"/>
      <c r="H98" s="366" t="s">
        <v>432</v>
      </c>
      <c r="I98" s="366"/>
      <c r="J98" s="367"/>
      <c r="L98" s="512"/>
      <c r="M98" s="512"/>
      <c r="N98" s="512"/>
      <c r="O98" s="512"/>
      <c r="P98" s="105"/>
      <c r="Q98" s="105"/>
      <c r="R98" s="512"/>
      <c r="S98" s="512"/>
      <c r="T98" s="512"/>
      <c r="U98" s="512"/>
      <c r="V98" s="105"/>
    </row>
    <row r="99" spans="1:22" ht="12">
      <c r="A99" s="354" t="s">
        <v>525</v>
      </c>
      <c r="B99" s="714"/>
      <c r="C99" s="714"/>
      <c r="D99" s="695">
        <v>0</v>
      </c>
      <c r="E99" s="696"/>
      <c r="F99" s="696"/>
      <c r="G99" s="640"/>
      <c r="H99" s="695">
        <v>0</v>
      </c>
      <c r="I99" s="696"/>
      <c r="J99" s="722"/>
      <c r="L99" s="516"/>
      <c r="M99" s="516"/>
      <c r="N99" s="512"/>
      <c r="O99" s="512"/>
      <c r="P99" s="105"/>
      <c r="Q99" s="105"/>
      <c r="R99" s="516"/>
      <c r="S99" s="516"/>
      <c r="T99" s="512"/>
      <c r="U99" s="512"/>
      <c r="V99" s="105"/>
    </row>
    <row r="100" spans="1:22" ht="12">
      <c r="A100" s="483" t="s">
        <v>470</v>
      </c>
      <c r="B100" s="720"/>
      <c r="C100" s="721"/>
      <c r="D100" s="689">
        <v>0</v>
      </c>
      <c r="E100" s="690"/>
      <c r="F100" s="690"/>
      <c r="G100" s="691"/>
      <c r="H100" s="718">
        <v>0</v>
      </c>
      <c r="I100" s="718"/>
      <c r="J100" s="719"/>
      <c r="L100" s="105"/>
      <c r="M100" s="105"/>
      <c r="N100" s="105"/>
      <c r="O100" s="105"/>
      <c r="P100" s="105"/>
      <c r="Q100" s="105"/>
      <c r="R100" s="105"/>
      <c r="S100" s="105"/>
      <c r="T100" s="105"/>
      <c r="U100" s="105"/>
      <c r="V100" s="105"/>
    </row>
    <row r="101" spans="1:22" ht="12">
      <c r="A101" s="350" t="s">
        <v>471</v>
      </c>
      <c r="B101" s="688"/>
      <c r="C101" s="688"/>
      <c r="D101" s="689">
        <v>0</v>
      </c>
      <c r="E101" s="690"/>
      <c r="F101" s="690"/>
      <c r="G101" s="691"/>
      <c r="H101" s="718">
        <v>0</v>
      </c>
      <c r="I101" s="718"/>
      <c r="J101" s="719"/>
      <c r="L101" s="137"/>
      <c r="M101" s="137"/>
      <c r="N101" s="137"/>
      <c r="O101" s="105"/>
      <c r="P101" s="105"/>
      <c r="Q101" s="105"/>
      <c r="R101" s="105"/>
      <c r="S101" s="105"/>
      <c r="T101" s="105"/>
      <c r="U101" s="105"/>
      <c r="V101" s="105"/>
    </row>
    <row r="102" spans="1:22" ht="12">
      <c r="A102" s="350" t="s">
        <v>472</v>
      </c>
      <c r="B102" s="688"/>
      <c r="C102" s="688"/>
      <c r="D102" s="283">
        <v>4596705625</v>
      </c>
      <c r="E102" s="284"/>
      <c r="F102" s="284"/>
      <c r="G102" s="285"/>
      <c r="H102" s="437">
        <v>3523664311</v>
      </c>
      <c r="I102" s="437"/>
      <c r="J102" s="438"/>
      <c r="L102" s="105"/>
      <c r="M102" s="105"/>
      <c r="N102" s="105"/>
      <c r="O102" s="105"/>
      <c r="P102" s="105"/>
      <c r="Q102" s="105"/>
      <c r="R102" s="105"/>
      <c r="S102" s="105"/>
      <c r="T102" s="105"/>
      <c r="U102" s="105"/>
      <c r="V102" s="105"/>
    </row>
    <row r="103" spans="1:22" ht="12.75" thickBot="1">
      <c r="A103" s="594" t="s">
        <v>547</v>
      </c>
      <c r="B103" s="594"/>
      <c r="C103" s="594"/>
      <c r="D103" s="271">
        <f>SUM(D99:G102)</f>
        <v>4596705625</v>
      </c>
      <c r="E103" s="271"/>
      <c r="F103" s="271"/>
      <c r="G103" s="271"/>
      <c r="H103" s="334">
        <f>SUM(H99:J102)</f>
        <v>3523664311</v>
      </c>
      <c r="I103" s="334"/>
      <c r="J103" s="687"/>
      <c r="L103" s="512"/>
      <c r="M103" s="512"/>
      <c r="N103" s="512"/>
      <c r="O103" s="512"/>
      <c r="P103" s="105"/>
      <c r="Q103" s="105"/>
      <c r="R103" s="516"/>
      <c r="S103" s="516"/>
      <c r="T103" s="512"/>
      <c r="U103" s="512"/>
      <c r="V103" s="105"/>
    </row>
    <row r="104" spans="1:22" ht="12.75" thickTop="1">
      <c r="A104" s="136"/>
      <c r="B104" s="136"/>
      <c r="C104" s="136"/>
      <c r="D104" s="120"/>
      <c r="E104" s="120"/>
      <c r="F104" s="139"/>
      <c r="G104" s="139"/>
      <c r="L104" s="512"/>
      <c r="M104" s="512"/>
      <c r="N104" s="512"/>
      <c r="O104" s="512"/>
      <c r="P104" s="105"/>
      <c r="Q104" s="105"/>
      <c r="R104" s="105"/>
      <c r="S104" s="105"/>
      <c r="T104" s="512"/>
      <c r="U104" s="512"/>
      <c r="V104" s="105"/>
    </row>
    <row r="105" spans="1:22" ht="12">
      <c r="A105" s="692" t="s">
        <v>526</v>
      </c>
      <c r="B105" s="693"/>
      <c r="C105" s="694"/>
      <c r="D105" s="366" t="s">
        <v>476</v>
      </c>
      <c r="E105" s="366"/>
      <c r="F105" s="366"/>
      <c r="G105" s="366"/>
      <c r="H105" s="366" t="s">
        <v>432</v>
      </c>
      <c r="I105" s="366"/>
      <c r="J105" s="367"/>
      <c r="L105" s="512"/>
      <c r="M105" s="512"/>
      <c r="N105" s="512"/>
      <c r="O105" s="512"/>
      <c r="P105" s="105"/>
      <c r="Q105" s="105"/>
      <c r="R105" s="105"/>
      <c r="S105" s="105"/>
      <c r="T105" s="512"/>
      <c r="U105" s="512"/>
      <c r="V105" s="105"/>
    </row>
    <row r="106" spans="1:22" ht="12">
      <c r="A106" s="258" t="s">
        <v>200</v>
      </c>
      <c r="B106" s="325"/>
      <c r="C106" s="325"/>
      <c r="D106" s="705">
        <v>2130545455</v>
      </c>
      <c r="E106" s="706"/>
      <c r="F106" s="706"/>
      <c r="G106" s="707"/>
      <c r="H106" s="437">
        <v>0</v>
      </c>
      <c r="I106" s="437"/>
      <c r="J106" s="438"/>
      <c r="L106" s="656"/>
      <c r="M106" s="656"/>
      <c r="N106" s="512"/>
      <c r="O106" s="512"/>
      <c r="P106" s="105"/>
      <c r="Q106" s="105"/>
      <c r="R106" s="656"/>
      <c r="S106" s="656"/>
      <c r="T106" s="512"/>
      <c r="U106" s="512"/>
      <c r="V106" s="105"/>
    </row>
    <row r="107" spans="1:22" ht="12">
      <c r="A107" s="350" t="s">
        <v>201</v>
      </c>
      <c r="B107" s="688"/>
      <c r="C107" s="688"/>
      <c r="D107" s="697">
        <v>11884011915</v>
      </c>
      <c r="E107" s="698"/>
      <c r="F107" s="698"/>
      <c r="G107" s="699"/>
      <c r="H107" s="437">
        <v>23589983632</v>
      </c>
      <c r="I107" s="437"/>
      <c r="J107" s="438"/>
      <c r="L107" s="516"/>
      <c r="M107" s="516"/>
      <c r="N107" s="512"/>
      <c r="O107" s="512"/>
      <c r="P107" s="105"/>
      <c r="Q107" s="105"/>
      <c r="R107" s="516"/>
      <c r="S107" s="516"/>
      <c r="T107" s="512"/>
      <c r="U107" s="512"/>
      <c r="V107" s="105"/>
    </row>
    <row r="108" spans="1:22" ht="12">
      <c r="A108" s="350" t="s">
        <v>202</v>
      </c>
      <c r="B108" s="688"/>
      <c r="C108" s="688"/>
      <c r="D108" s="697">
        <v>805211420</v>
      </c>
      <c r="E108" s="698"/>
      <c r="F108" s="698"/>
      <c r="G108" s="699"/>
      <c r="H108" s="437">
        <v>1474050062</v>
      </c>
      <c r="I108" s="437"/>
      <c r="J108" s="438"/>
      <c r="L108" s="106"/>
      <c r="M108" s="106"/>
      <c r="N108" s="106"/>
      <c r="O108" s="106"/>
      <c r="P108" s="105"/>
      <c r="Q108" s="105"/>
      <c r="R108" s="136"/>
      <c r="S108" s="136"/>
      <c r="T108" s="106"/>
      <c r="U108" s="106"/>
      <c r="V108" s="105"/>
    </row>
    <row r="109" spans="1:22" ht="12">
      <c r="A109" s="350" t="s">
        <v>203</v>
      </c>
      <c r="B109" s="688"/>
      <c r="C109" s="688"/>
      <c r="D109" s="697">
        <v>7349798</v>
      </c>
      <c r="E109" s="698"/>
      <c r="F109" s="698"/>
      <c r="G109" s="699"/>
      <c r="H109" s="437">
        <v>7574156</v>
      </c>
      <c r="I109" s="437"/>
      <c r="J109" s="438"/>
      <c r="L109" s="119"/>
      <c r="M109" s="106"/>
      <c r="N109" s="106"/>
      <c r="O109" s="106"/>
      <c r="P109" s="105"/>
      <c r="Q109" s="105"/>
      <c r="R109" s="136"/>
      <c r="S109" s="136"/>
      <c r="T109" s="106"/>
      <c r="U109" s="106"/>
      <c r="V109" s="105"/>
    </row>
    <row r="110" spans="1:22" ht="12">
      <c r="A110" s="350" t="s">
        <v>204</v>
      </c>
      <c r="B110" s="688"/>
      <c r="C110" s="688"/>
      <c r="D110" s="697">
        <v>4503252130</v>
      </c>
      <c r="E110" s="698"/>
      <c r="F110" s="698"/>
      <c r="G110" s="699"/>
      <c r="H110" s="437">
        <v>7058355838</v>
      </c>
      <c r="I110" s="437"/>
      <c r="J110" s="438"/>
      <c r="L110" s="105"/>
      <c r="M110" s="105"/>
      <c r="N110" s="105"/>
      <c r="O110" s="105"/>
      <c r="P110" s="105"/>
      <c r="Q110" s="105"/>
      <c r="R110" s="105"/>
      <c r="S110" s="105"/>
      <c r="T110" s="105"/>
      <c r="U110" s="105"/>
      <c r="V110" s="105"/>
    </row>
    <row r="111" spans="1:22" ht="12">
      <c r="A111" s="350" t="s">
        <v>205</v>
      </c>
      <c r="B111" s="688"/>
      <c r="C111" s="688"/>
      <c r="D111" s="697">
        <v>1934623331</v>
      </c>
      <c r="E111" s="698"/>
      <c r="F111" s="698"/>
      <c r="G111" s="699"/>
      <c r="H111" s="437">
        <v>1540402892</v>
      </c>
      <c r="I111" s="437"/>
      <c r="J111" s="438"/>
      <c r="L111" s="512"/>
      <c r="M111" s="512"/>
      <c r="N111" s="512"/>
      <c r="O111" s="512"/>
      <c r="P111" s="105"/>
      <c r="Q111" s="105"/>
      <c r="R111" s="512"/>
      <c r="S111" s="512"/>
      <c r="T111" s="512"/>
      <c r="U111" s="512"/>
      <c r="V111" s="105"/>
    </row>
    <row r="112" spans="1:22" ht="12">
      <c r="A112" s="354" t="s">
        <v>206</v>
      </c>
      <c r="B112" s="714"/>
      <c r="C112" s="714"/>
      <c r="D112" s="715">
        <v>0</v>
      </c>
      <c r="E112" s="716"/>
      <c r="F112" s="716"/>
      <c r="G112" s="717"/>
      <c r="H112" s="437">
        <v>0</v>
      </c>
      <c r="I112" s="437"/>
      <c r="J112" s="438"/>
      <c r="L112" s="512"/>
      <c r="M112" s="512"/>
      <c r="N112" s="512"/>
      <c r="O112" s="512"/>
      <c r="P112" s="105"/>
      <c r="Q112" s="105"/>
      <c r="R112" s="512"/>
      <c r="S112" s="512"/>
      <c r="T112" s="512"/>
      <c r="U112" s="512"/>
      <c r="V112" s="105"/>
    </row>
    <row r="113" spans="1:22" ht="12">
      <c r="A113" s="354" t="s">
        <v>527</v>
      </c>
      <c r="B113" s="714"/>
      <c r="C113" s="714"/>
      <c r="D113" s="715"/>
      <c r="E113" s="716"/>
      <c r="F113" s="716"/>
      <c r="G113" s="717"/>
      <c r="H113" s="437"/>
      <c r="I113" s="437"/>
      <c r="J113" s="438"/>
      <c r="L113" s="106"/>
      <c r="M113" s="106"/>
      <c r="N113" s="106"/>
      <c r="O113" s="106"/>
      <c r="P113" s="105"/>
      <c r="Q113" s="105"/>
      <c r="R113" s="106"/>
      <c r="S113" s="106"/>
      <c r="T113" s="106"/>
      <c r="U113" s="106"/>
      <c r="V113" s="105"/>
    </row>
    <row r="114" spans="1:22" ht="12">
      <c r="A114" s="354" t="s">
        <v>528</v>
      </c>
      <c r="B114" s="714"/>
      <c r="C114" s="714"/>
      <c r="D114" s="715"/>
      <c r="E114" s="716"/>
      <c r="F114" s="716"/>
      <c r="G114" s="717"/>
      <c r="H114" s="437"/>
      <c r="I114" s="437"/>
      <c r="J114" s="438"/>
      <c r="L114" s="106"/>
      <c r="M114" s="106"/>
      <c r="N114" s="106"/>
      <c r="O114" s="106"/>
      <c r="P114" s="105"/>
      <c r="Q114" s="105"/>
      <c r="R114" s="106"/>
      <c r="S114" s="106"/>
      <c r="T114" s="106"/>
      <c r="U114" s="106"/>
      <c r="V114" s="105"/>
    </row>
    <row r="115" spans="1:22" ht="12">
      <c r="A115" s="708" t="s">
        <v>548</v>
      </c>
      <c r="B115" s="708"/>
      <c r="C115" s="708"/>
      <c r="D115" s="709">
        <f>SUM(D106:G112)</f>
        <v>21264994049</v>
      </c>
      <c r="E115" s="710"/>
      <c r="F115" s="710"/>
      <c r="G115" s="711"/>
      <c r="H115" s="712">
        <f>SUM(H106:J112)</f>
        <v>33670366580</v>
      </c>
      <c r="I115" s="712"/>
      <c r="J115" s="713"/>
      <c r="L115" s="512"/>
      <c r="M115" s="512"/>
      <c r="N115" s="512"/>
      <c r="O115" s="512"/>
      <c r="P115" s="105"/>
      <c r="Q115" s="105"/>
      <c r="R115" s="512"/>
      <c r="S115" s="512"/>
      <c r="T115" s="512"/>
      <c r="U115" s="512"/>
      <c r="V115" s="105"/>
    </row>
    <row r="116" spans="1:22" ht="12">
      <c r="A116" s="258" t="s">
        <v>207</v>
      </c>
      <c r="B116" s="325"/>
      <c r="C116" s="325"/>
      <c r="D116" s="705">
        <v>0</v>
      </c>
      <c r="E116" s="706"/>
      <c r="F116" s="706"/>
      <c r="G116" s="707"/>
      <c r="H116" s="437">
        <v>2718891664</v>
      </c>
      <c r="I116" s="437"/>
      <c r="J116" s="438"/>
      <c r="L116" s="512"/>
      <c r="M116" s="512"/>
      <c r="N116" s="512"/>
      <c r="O116" s="512"/>
      <c r="P116" s="105"/>
      <c r="Q116" s="105"/>
      <c r="R116" s="512"/>
      <c r="S116" s="512"/>
      <c r="T116" s="512"/>
      <c r="U116" s="512"/>
      <c r="V116" s="105"/>
    </row>
    <row r="117" spans="1:22" ht="12.75" thickBot="1">
      <c r="A117" s="700" t="s">
        <v>208</v>
      </c>
      <c r="B117" s="701"/>
      <c r="C117" s="702"/>
      <c r="D117" s="703">
        <f>D115-D116</f>
        <v>21264994049</v>
      </c>
      <c r="E117" s="685"/>
      <c r="F117" s="685"/>
      <c r="G117" s="685"/>
      <c r="H117" s="685">
        <f>H115-H116</f>
        <v>30951474916</v>
      </c>
      <c r="I117" s="685"/>
      <c r="J117" s="704"/>
      <c r="L117" s="512"/>
      <c r="M117" s="512"/>
      <c r="N117" s="512"/>
      <c r="O117" s="512"/>
      <c r="P117" s="105"/>
      <c r="Q117" s="105"/>
      <c r="R117" s="512"/>
      <c r="S117" s="512"/>
      <c r="T117" s="512"/>
      <c r="U117" s="512"/>
      <c r="V117" s="105"/>
    </row>
    <row r="118" spans="12:22" ht="12.75" thickTop="1">
      <c r="L118" s="512"/>
      <c r="M118" s="512"/>
      <c r="N118" s="512"/>
      <c r="O118" s="512"/>
      <c r="P118" s="105"/>
      <c r="Q118" s="105"/>
      <c r="R118" s="512"/>
      <c r="S118" s="512"/>
      <c r="T118" s="512"/>
      <c r="U118" s="512"/>
      <c r="V118" s="105"/>
    </row>
    <row r="119" spans="12:22" ht="12">
      <c r="L119" s="512"/>
      <c r="M119" s="512"/>
      <c r="N119" s="512"/>
      <c r="O119" s="512"/>
      <c r="P119" s="105"/>
      <c r="Q119" s="105"/>
      <c r="R119" s="512"/>
      <c r="S119" s="512"/>
      <c r="T119" s="512"/>
      <c r="U119" s="512"/>
      <c r="V119" s="105"/>
    </row>
    <row r="120" spans="1:22" ht="12">
      <c r="A120" s="103" t="s">
        <v>458</v>
      </c>
      <c r="G120" s="252">
        <v>2718891664</v>
      </c>
      <c r="H120" s="103" t="s">
        <v>459</v>
      </c>
      <c r="L120" s="512"/>
      <c r="M120" s="512"/>
      <c r="N120" s="512"/>
      <c r="O120" s="512"/>
      <c r="P120" s="105"/>
      <c r="Q120" s="105"/>
      <c r="R120" s="512"/>
      <c r="S120" s="512"/>
      <c r="T120" s="512"/>
      <c r="U120" s="512"/>
      <c r="V120" s="105"/>
    </row>
    <row r="121" spans="1:22" ht="12">
      <c r="A121" s="103" t="s">
        <v>161</v>
      </c>
      <c r="L121" s="512"/>
      <c r="M121" s="512"/>
      <c r="N121" s="512"/>
      <c r="O121" s="512"/>
      <c r="P121" s="105"/>
      <c r="Q121" s="105"/>
      <c r="R121" s="512"/>
      <c r="S121" s="512"/>
      <c r="T121" s="512"/>
      <c r="U121" s="512"/>
      <c r="V121" s="105"/>
    </row>
    <row r="122" spans="1:22" ht="12">
      <c r="A122" s="103" t="s">
        <v>160</v>
      </c>
      <c r="L122" s="656"/>
      <c r="M122" s="656"/>
      <c r="N122" s="512"/>
      <c r="O122" s="512"/>
      <c r="P122" s="105"/>
      <c r="Q122" s="105"/>
      <c r="R122" s="656"/>
      <c r="S122" s="656"/>
      <c r="T122" s="512"/>
      <c r="U122" s="512"/>
      <c r="V122" s="105"/>
    </row>
    <row r="123" spans="12:22" ht="12">
      <c r="L123" s="516"/>
      <c r="M123" s="516"/>
      <c r="N123" s="512"/>
      <c r="O123" s="512"/>
      <c r="P123" s="105"/>
      <c r="Q123" s="105"/>
      <c r="R123" s="516"/>
      <c r="S123" s="516"/>
      <c r="T123" s="512"/>
      <c r="U123" s="512"/>
      <c r="V123" s="105"/>
    </row>
    <row r="124" spans="1:22" ht="12">
      <c r="A124" s="692" t="s">
        <v>529</v>
      </c>
      <c r="B124" s="693"/>
      <c r="C124" s="694"/>
      <c r="D124" s="366" t="s">
        <v>476</v>
      </c>
      <c r="E124" s="366"/>
      <c r="F124" s="366"/>
      <c r="G124" s="366"/>
      <c r="H124" s="366" t="s">
        <v>432</v>
      </c>
      <c r="I124" s="366"/>
      <c r="J124" s="367"/>
      <c r="L124" s="105"/>
      <c r="M124" s="105"/>
      <c r="N124" s="105"/>
      <c r="O124" s="105"/>
      <c r="P124" s="105"/>
      <c r="Q124" s="105"/>
      <c r="R124" s="105"/>
      <c r="S124" s="105"/>
      <c r="T124" s="105"/>
      <c r="U124" s="105"/>
      <c r="V124" s="105"/>
    </row>
    <row r="125" spans="1:22" ht="12">
      <c r="A125" s="258" t="s">
        <v>366</v>
      </c>
      <c r="B125" s="258"/>
      <c r="C125" s="258"/>
      <c r="D125" s="267"/>
      <c r="E125" s="261"/>
      <c r="F125" s="261"/>
      <c r="G125" s="262"/>
      <c r="H125" s="260">
        <v>0</v>
      </c>
      <c r="I125" s="260"/>
      <c r="J125" s="317"/>
      <c r="L125" s="137"/>
      <c r="M125" s="105"/>
      <c r="N125" s="105"/>
      <c r="O125" s="105"/>
      <c r="P125" s="105"/>
      <c r="Q125" s="105"/>
      <c r="R125" s="105"/>
      <c r="S125" s="105"/>
      <c r="T125" s="105"/>
      <c r="U125" s="105"/>
      <c r="V125" s="105"/>
    </row>
    <row r="126" spans="1:22" ht="12">
      <c r="A126" s="350" t="s">
        <v>367</v>
      </c>
      <c r="B126" s="350"/>
      <c r="C126" s="350"/>
      <c r="D126" s="697">
        <v>709164585</v>
      </c>
      <c r="E126" s="698"/>
      <c r="F126" s="698"/>
      <c r="G126" s="699"/>
      <c r="H126" s="419">
        <v>715601369</v>
      </c>
      <c r="I126" s="419"/>
      <c r="J126" s="427"/>
      <c r="L126" s="105"/>
      <c r="M126" s="105"/>
      <c r="N126" s="105"/>
      <c r="O126" s="105"/>
      <c r="P126" s="105"/>
      <c r="Q126" s="105"/>
      <c r="R126" s="105"/>
      <c r="S126" s="105"/>
      <c r="T126" s="105"/>
      <c r="U126" s="105"/>
      <c r="V126" s="105"/>
    </row>
    <row r="127" spans="1:22" ht="12">
      <c r="A127" s="350" t="s">
        <v>530</v>
      </c>
      <c r="B127" s="350"/>
      <c r="C127" s="350"/>
      <c r="D127" s="529"/>
      <c r="E127" s="530"/>
      <c r="F127" s="530"/>
      <c r="G127" s="531"/>
      <c r="H127" s="414"/>
      <c r="I127" s="414"/>
      <c r="J127" s="415"/>
      <c r="L127" s="512"/>
      <c r="M127" s="512"/>
      <c r="N127" s="512"/>
      <c r="O127" s="512"/>
      <c r="P127" s="105"/>
      <c r="Q127" s="105"/>
      <c r="R127" s="512"/>
      <c r="S127" s="512"/>
      <c r="T127" s="512"/>
      <c r="U127" s="512"/>
      <c r="V127" s="105"/>
    </row>
    <row r="128" spans="1:22" ht="12.75" thickBot="1">
      <c r="A128" s="617" t="s">
        <v>549</v>
      </c>
      <c r="B128" s="617"/>
      <c r="C128" s="617"/>
      <c r="D128" s="334">
        <f>SUM(D125:G126)</f>
        <v>709164585</v>
      </c>
      <c r="E128" s="334"/>
      <c r="F128" s="334"/>
      <c r="G128" s="334"/>
      <c r="H128" s="334">
        <f>SUM(H125:J126)</f>
        <v>715601369</v>
      </c>
      <c r="I128" s="334"/>
      <c r="J128" s="687"/>
      <c r="L128" s="512"/>
      <c r="M128" s="512"/>
      <c r="N128" s="512"/>
      <c r="O128" s="512"/>
      <c r="P128" s="105"/>
      <c r="Q128" s="105"/>
      <c r="R128" s="512"/>
      <c r="S128" s="512"/>
      <c r="T128" s="512"/>
      <c r="U128" s="512"/>
      <c r="V128" s="105"/>
    </row>
    <row r="129" spans="1:22" ht="12.75" thickTop="1">
      <c r="A129" s="115"/>
      <c r="B129" s="115"/>
      <c r="C129" s="115"/>
      <c r="D129" s="144"/>
      <c r="E129" s="144"/>
      <c r="F129" s="144"/>
      <c r="G129" s="144"/>
      <c r="H129" s="144"/>
      <c r="I129" s="144"/>
      <c r="J129" s="144"/>
      <c r="L129" s="106"/>
      <c r="M129" s="106"/>
      <c r="N129" s="106"/>
      <c r="O129" s="106"/>
      <c r="P129" s="105"/>
      <c r="Q129" s="105"/>
      <c r="R129" s="106"/>
      <c r="S129" s="106"/>
      <c r="T129" s="106"/>
      <c r="U129" s="106"/>
      <c r="V129" s="105"/>
    </row>
    <row r="130" spans="1:22" ht="12">
      <c r="A130" s="692" t="s">
        <v>531</v>
      </c>
      <c r="B130" s="693"/>
      <c r="C130" s="694"/>
      <c r="D130" s="366" t="s">
        <v>476</v>
      </c>
      <c r="E130" s="366"/>
      <c r="F130" s="366"/>
      <c r="G130" s="366"/>
      <c r="H130" s="366" t="s">
        <v>432</v>
      </c>
      <c r="I130" s="366"/>
      <c r="J130" s="367"/>
      <c r="L130" s="106"/>
      <c r="M130" s="106"/>
      <c r="N130" s="106"/>
      <c r="O130" s="106"/>
      <c r="P130" s="105"/>
      <c r="Q130" s="105"/>
      <c r="R130" s="106"/>
      <c r="S130" s="106"/>
      <c r="T130" s="106"/>
      <c r="U130" s="106"/>
      <c r="V130" s="105"/>
    </row>
    <row r="131" spans="1:22" ht="12">
      <c r="A131" s="258" t="s">
        <v>532</v>
      </c>
      <c r="B131" s="258"/>
      <c r="C131" s="258"/>
      <c r="D131" s="695"/>
      <c r="E131" s="696"/>
      <c r="F131" s="696"/>
      <c r="G131" s="640"/>
      <c r="H131" s="480"/>
      <c r="I131" s="480"/>
      <c r="J131" s="620"/>
      <c r="L131" s="106"/>
      <c r="M131" s="106"/>
      <c r="N131" s="106"/>
      <c r="O131" s="106"/>
      <c r="P131" s="105"/>
      <c r="Q131" s="105"/>
      <c r="R131" s="106"/>
      <c r="S131" s="106"/>
      <c r="T131" s="106"/>
      <c r="U131" s="106"/>
      <c r="V131" s="105"/>
    </row>
    <row r="132" spans="1:22" ht="12">
      <c r="A132" s="350" t="s">
        <v>230</v>
      </c>
      <c r="B132" s="350"/>
      <c r="C132" s="350"/>
      <c r="D132" s="529"/>
      <c r="E132" s="530"/>
      <c r="F132" s="530"/>
      <c r="G132" s="531"/>
      <c r="H132" s="414"/>
      <c r="I132" s="414"/>
      <c r="J132" s="415"/>
      <c r="L132" s="106"/>
      <c r="M132" s="106"/>
      <c r="N132" s="106"/>
      <c r="O132" s="106"/>
      <c r="P132" s="105"/>
      <c r="Q132" s="105"/>
      <c r="R132" s="106"/>
      <c r="S132" s="106"/>
      <c r="T132" s="106"/>
      <c r="U132" s="106"/>
      <c r="V132" s="105"/>
    </row>
    <row r="133" spans="1:22" ht="12.75" thickBot="1">
      <c r="A133" s="617" t="s">
        <v>549</v>
      </c>
      <c r="B133" s="617"/>
      <c r="C133" s="617"/>
      <c r="D133" s="334">
        <f>SUM(D131:G131)</f>
        <v>0</v>
      </c>
      <c r="E133" s="334"/>
      <c r="F133" s="334"/>
      <c r="G133" s="334"/>
      <c r="H133" s="334">
        <f>SUM(H131:J131)</f>
        <v>0</v>
      </c>
      <c r="I133" s="334"/>
      <c r="J133" s="687"/>
      <c r="L133" s="106"/>
      <c r="M133" s="106"/>
      <c r="N133" s="106"/>
      <c r="O133" s="106"/>
      <c r="P133" s="105"/>
      <c r="Q133" s="105"/>
      <c r="R133" s="106"/>
      <c r="S133" s="106"/>
      <c r="T133" s="106"/>
      <c r="U133" s="106"/>
      <c r="V133" s="105"/>
    </row>
    <row r="134" spans="1:22" ht="12.75" thickTop="1">
      <c r="A134" s="115"/>
      <c r="B134" s="115"/>
      <c r="C134" s="115"/>
      <c r="D134" s="144"/>
      <c r="E134" s="144"/>
      <c r="F134" s="144"/>
      <c r="G134" s="144"/>
      <c r="H134" s="144"/>
      <c r="I134" s="144"/>
      <c r="J134" s="144"/>
      <c r="L134" s="106"/>
      <c r="M134" s="106"/>
      <c r="N134" s="106"/>
      <c r="O134" s="106"/>
      <c r="P134" s="105"/>
      <c r="Q134" s="105"/>
      <c r="R134" s="106"/>
      <c r="S134" s="106"/>
      <c r="T134" s="106"/>
      <c r="U134" s="106"/>
      <c r="V134" s="105"/>
    </row>
    <row r="135" spans="1:22" ht="12">
      <c r="A135" s="115"/>
      <c r="B135" s="115"/>
      <c r="C135" s="115"/>
      <c r="D135" s="144"/>
      <c r="E135" s="144"/>
      <c r="F135" s="144"/>
      <c r="G135" s="144"/>
      <c r="H135" s="144"/>
      <c r="I135" s="144"/>
      <c r="J135" s="144"/>
      <c r="L135" s="106"/>
      <c r="M135" s="106"/>
      <c r="N135" s="106"/>
      <c r="O135" s="106"/>
      <c r="P135" s="105"/>
      <c r="Q135" s="105"/>
      <c r="R135" s="106"/>
      <c r="S135" s="106"/>
      <c r="T135" s="106"/>
      <c r="U135" s="106"/>
      <c r="V135" s="105"/>
    </row>
    <row r="136" spans="1:22" ht="12">
      <c r="A136" s="692" t="s">
        <v>231</v>
      </c>
      <c r="B136" s="693"/>
      <c r="C136" s="694"/>
      <c r="D136" s="366" t="s">
        <v>476</v>
      </c>
      <c r="E136" s="366"/>
      <c r="F136" s="366"/>
      <c r="G136" s="366"/>
      <c r="H136" s="366" t="s">
        <v>432</v>
      </c>
      <c r="I136" s="366"/>
      <c r="J136" s="367"/>
      <c r="L136" s="512"/>
      <c r="M136" s="512"/>
      <c r="N136" s="512"/>
      <c r="O136" s="512"/>
      <c r="P136" s="105"/>
      <c r="Q136" s="105"/>
      <c r="R136" s="656"/>
      <c r="S136" s="656"/>
      <c r="T136" s="512"/>
      <c r="U136" s="512"/>
      <c r="V136" s="105"/>
    </row>
    <row r="137" spans="1:22" ht="12">
      <c r="A137" s="258" t="s">
        <v>232</v>
      </c>
      <c r="B137" s="258"/>
      <c r="C137" s="258"/>
      <c r="D137" s="267"/>
      <c r="E137" s="261"/>
      <c r="F137" s="261"/>
      <c r="G137" s="262"/>
      <c r="H137" s="281"/>
      <c r="I137" s="281"/>
      <c r="J137" s="268"/>
      <c r="L137" s="516"/>
      <c r="M137" s="516"/>
      <c r="N137" s="512"/>
      <c r="O137" s="512"/>
      <c r="P137" s="105"/>
      <c r="Q137" s="105"/>
      <c r="R137" s="516"/>
      <c r="S137" s="516"/>
      <c r="T137" s="512"/>
      <c r="U137" s="512"/>
      <c r="V137" s="105"/>
    </row>
    <row r="138" spans="1:22" ht="12">
      <c r="A138" s="350" t="s">
        <v>233</v>
      </c>
      <c r="B138" s="350"/>
      <c r="C138" s="350"/>
      <c r="D138" s="689"/>
      <c r="E138" s="690"/>
      <c r="F138" s="690"/>
      <c r="G138" s="691"/>
      <c r="H138" s="281"/>
      <c r="I138" s="281"/>
      <c r="J138" s="268"/>
      <c r="L138" s="105"/>
      <c r="M138" s="105"/>
      <c r="N138" s="105"/>
      <c r="O138" s="105"/>
      <c r="P138" s="105"/>
      <c r="Q138" s="105"/>
      <c r="R138" s="105"/>
      <c r="S138" s="105"/>
      <c r="T138" s="105"/>
      <c r="U138" s="105"/>
      <c r="V138" s="105"/>
    </row>
    <row r="139" spans="1:22" ht="12">
      <c r="A139" s="350" t="s">
        <v>234</v>
      </c>
      <c r="B139" s="350"/>
      <c r="C139" s="350"/>
      <c r="D139" s="260"/>
      <c r="E139" s="260"/>
      <c r="F139" s="260"/>
      <c r="G139" s="260"/>
      <c r="H139" s="281"/>
      <c r="I139" s="281"/>
      <c r="J139" s="268"/>
      <c r="L139" s="137"/>
      <c r="M139" s="105"/>
      <c r="N139" s="105"/>
      <c r="O139" s="105"/>
      <c r="P139" s="105"/>
      <c r="Q139" s="105"/>
      <c r="R139" s="105"/>
      <c r="S139" s="105"/>
      <c r="T139" s="105"/>
      <c r="U139" s="105"/>
      <c r="V139" s="105"/>
    </row>
    <row r="140" spans="1:22" ht="12">
      <c r="A140" s="350" t="s">
        <v>209</v>
      </c>
      <c r="B140" s="688"/>
      <c r="C140" s="688"/>
      <c r="D140" s="267"/>
      <c r="E140" s="261"/>
      <c r="F140" s="261"/>
      <c r="G140" s="262"/>
      <c r="H140" s="281"/>
      <c r="I140" s="281"/>
      <c r="J140" s="268"/>
      <c r="L140" s="512"/>
      <c r="M140" s="512"/>
      <c r="N140" s="512"/>
      <c r="O140" s="512"/>
      <c r="P140" s="105"/>
      <c r="Q140" s="105"/>
      <c r="R140" s="512"/>
      <c r="S140" s="512"/>
      <c r="T140" s="512"/>
      <c r="U140" s="512"/>
      <c r="V140" s="105"/>
    </row>
    <row r="141" spans="1:22" ht="12.75" thickBot="1">
      <c r="A141" s="617" t="s">
        <v>549</v>
      </c>
      <c r="B141" s="617"/>
      <c r="C141" s="617"/>
      <c r="D141" s="334">
        <f>SUM(D137:G140)</f>
        <v>0</v>
      </c>
      <c r="E141" s="334"/>
      <c r="F141" s="334"/>
      <c r="G141" s="334"/>
      <c r="H141" s="334">
        <f>SUM(H137:J140)</f>
        <v>0</v>
      </c>
      <c r="I141" s="334"/>
      <c r="J141" s="687"/>
      <c r="L141" s="512"/>
      <c r="M141" s="512"/>
      <c r="N141" s="512"/>
      <c r="O141" s="512"/>
      <c r="P141" s="105"/>
      <c r="Q141" s="105"/>
      <c r="R141" s="512"/>
      <c r="S141" s="512"/>
      <c r="T141" s="512"/>
      <c r="U141" s="512"/>
      <c r="V141" s="105"/>
    </row>
    <row r="142" spans="12:22" ht="12.75" thickTop="1">
      <c r="L142" s="512"/>
      <c r="M142" s="512"/>
      <c r="N142" s="512"/>
      <c r="O142" s="512"/>
      <c r="P142" s="105"/>
      <c r="Q142" s="105"/>
      <c r="R142" s="512"/>
      <c r="S142" s="512"/>
      <c r="T142" s="512"/>
      <c r="U142" s="512"/>
      <c r="V142" s="105"/>
    </row>
    <row r="143" spans="1:22" ht="12">
      <c r="A143" s="686" t="s">
        <v>235</v>
      </c>
      <c r="B143" s="686"/>
      <c r="C143" s="686"/>
      <c r="D143" s="145"/>
      <c r="E143" s="145"/>
      <c r="F143" s="145"/>
      <c r="G143" s="145"/>
      <c r="H143" s="145"/>
      <c r="I143" s="145"/>
      <c r="J143" s="145"/>
      <c r="L143" s="512"/>
      <c r="M143" s="512"/>
      <c r="N143" s="512"/>
      <c r="O143" s="512"/>
      <c r="P143" s="105"/>
      <c r="Q143" s="105"/>
      <c r="R143" s="512"/>
      <c r="S143" s="512"/>
      <c r="T143" s="512"/>
      <c r="U143" s="512"/>
      <c r="V143" s="105"/>
    </row>
    <row r="144" spans="12:22" ht="12.75" thickBot="1">
      <c r="L144" s="656"/>
      <c r="M144" s="656"/>
      <c r="N144" s="512"/>
      <c r="O144" s="512"/>
      <c r="P144" s="105"/>
      <c r="Q144" s="105"/>
      <c r="R144" s="512"/>
      <c r="S144" s="512"/>
      <c r="T144" s="512"/>
      <c r="U144" s="512"/>
      <c r="V144" s="105"/>
    </row>
    <row r="145" spans="1:22" ht="36">
      <c r="A145" s="146" t="s">
        <v>188</v>
      </c>
      <c r="B145" s="147" t="s">
        <v>236</v>
      </c>
      <c r="C145" s="683" t="s">
        <v>435</v>
      </c>
      <c r="D145" s="683"/>
      <c r="E145" s="683" t="s">
        <v>437</v>
      </c>
      <c r="F145" s="683"/>
      <c r="G145" s="683" t="s">
        <v>438</v>
      </c>
      <c r="H145" s="683"/>
      <c r="I145" s="147" t="s">
        <v>436</v>
      </c>
      <c r="J145" s="148" t="s">
        <v>187</v>
      </c>
      <c r="L145" s="512"/>
      <c r="M145" s="512"/>
      <c r="N145" s="512"/>
      <c r="O145" s="512"/>
      <c r="P145" s="105"/>
      <c r="Q145" s="105"/>
      <c r="R145" s="512"/>
      <c r="S145" s="512"/>
      <c r="T145" s="512"/>
      <c r="U145" s="512"/>
      <c r="V145" s="105"/>
    </row>
    <row r="146" spans="1:22" ht="24">
      <c r="A146" s="149" t="s">
        <v>550</v>
      </c>
      <c r="B146" s="97"/>
      <c r="C146" s="281"/>
      <c r="D146" s="281"/>
      <c r="E146" s="281"/>
      <c r="F146" s="281"/>
      <c r="G146" s="281"/>
      <c r="H146" s="281"/>
      <c r="I146" s="97"/>
      <c r="J146" s="98"/>
      <c r="K146" s="150"/>
      <c r="L146" s="105"/>
      <c r="M146" s="105"/>
      <c r="N146" s="105"/>
      <c r="O146" s="105"/>
      <c r="P146" s="105"/>
      <c r="Q146" s="105"/>
      <c r="R146" s="105"/>
      <c r="S146" s="105"/>
      <c r="T146" s="105"/>
      <c r="U146" s="105"/>
      <c r="V146" s="105"/>
    </row>
    <row r="147" spans="1:22" ht="24">
      <c r="A147" s="151" t="s">
        <v>551</v>
      </c>
      <c r="B147" s="78">
        <v>52585885686</v>
      </c>
      <c r="C147" s="419">
        <v>6919316508</v>
      </c>
      <c r="D147" s="419"/>
      <c r="E147" s="419">
        <v>16223290137</v>
      </c>
      <c r="F147" s="419"/>
      <c r="G147" s="419">
        <v>1722281600</v>
      </c>
      <c r="H147" s="419"/>
      <c r="I147" s="78">
        <v>0</v>
      </c>
      <c r="J147" s="235">
        <f>B147+C147+E147+G147+I147</f>
        <v>77450773931</v>
      </c>
      <c r="K147" s="150"/>
      <c r="L147" s="137"/>
      <c r="M147" s="105"/>
      <c r="N147" s="105"/>
      <c r="O147" s="105"/>
      <c r="P147" s="105"/>
      <c r="Q147" s="105"/>
      <c r="R147" s="105"/>
      <c r="S147" s="105"/>
      <c r="T147" s="105"/>
      <c r="U147" s="105"/>
      <c r="V147" s="105"/>
    </row>
    <row r="148" spans="1:22" ht="24">
      <c r="A148" s="151" t="s">
        <v>124</v>
      </c>
      <c r="B148" s="78"/>
      <c r="C148" s="419">
        <v>0</v>
      </c>
      <c r="D148" s="419"/>
      <c r="E148" s="419">
        <v>269701905</v>
      </c>
      <c r="F148" s="419"/>
      <c r="G148" s="419">
        <v>96367284</v>
      </c>
      <c r="H148" s="419"/>
      <c r="I148" s="78">
        <v>0</v>
      </c>
      <c r="J148" s="235">
        <f>B148+C148+E148+G148+I148</f>
        <v>366069189</v>
      </c>
      <c r="K148" s="150"/>
      <c r="L148" s="105"/>
      <c r="M148" s="105"/>
      <c r="N148" s="105"/>
      <c r="O148" s="105"/>
      <c r="P148" s="105"/>
      <c r="Q148" s="105"/>
      <c r="R148" s="105"/>
      <c r="S148" s="105"/>
      <c r="T148" s="105"/>
      <c r="U148" s="105"/>
      <c r="V148" s="105"/>
    </row>
    <row r="149" spans="1:22" ht="24">
      <c r="A149" s="151" t="s">
        <v>210</v>
      </c>
      <c r="B149" s="78">
        <v>271862727</v>
      </c>
      <c r="C149" s="419"/>
      <c r="D149" s="419"/>
      <c r="E149" s="419"/>
      <c r="F149" s="419"/>
      <c r="G149" s="419"/>
      <c r="H149" s="419"/>
      <c r="I149" s="78"/>
      <c r="J149" s="235">
        <f>B149+C149+E149+G149+I149</f>
        <v>271862727</v>
      </c>
      <c r="K149" s="150"/>
      <c r="L149" s="582"/>
      <c r="M149" s="582"/>
      <c r="N149" s="582"/>
      <c r="O149" s="582"/>
      <c r="P149" s="105"/>
      <c r="Q149" s="105"/>
      <c r="R149" s="512"/>
      <c r="S149" s="512"/>
      <c r="T149" s="512"/>
      <c r="U149" s="512"/>
      <c r="V149" s="105"/>
    </row>
    <row r="150" spans="1:22" ht="12">
      <c r="A150" s="151" t="s">
        <v>211</v>
      </c>
      <c r="B150" s="78"/>
      <c r="C150" s="419"/>
      <c r="D150" s="419"/>
      <c r="E150" s="419"/>
      <c r="F150" s="419"/>
      <c r="G150" s="419"/>
      <c r="H150" s="419"/>
      <c r="I150" s="78"/>
      <c r="J150" s="235"/>
      <c r="K150" s="150"/>
      <c r="L150" s="512"/>
      <c r="M150" s="512"/>
      <c r="N150" s="512"/>
      <c r="O150" s="512"/>
      <c r="P150" s="105"/>
      <c r="Q150" s="105"/>
      <c r="R150" s="512"/>
      <c r="S150" s="512"/>
      <c r="T150" s="512"/>
      <c r="U150" s="512"/>
      <c r="V150" s="105"/>
    </row>
    <row r="151" spans="1:22" ht="24">
      <c r="A151" s="151" t="s">
        <v>212</v>
      </c>
      <c r="B151" s="78"/>
      <c r="C151" s="419"/>
      <c r="D151" s="419"/>
      <c r="E151" s="419"/>
      <c r="F151" s="419"/>
      <c r="G151" s="419"/>
      <c r="H151" s="419"/>
      <c r="I151" s="78"/>
      <c r="J151" s="235"/>
      <c r="K151" s="150"/>
      <c r="L151" s="682"/>
      <c r="M151" s="682"/>
      <c r="N151" s="512"/>
      <c r="O151" s="512"/>
      <c r="P151" s="105"/>
      <c r="Q151" s="105"/>
      <c r="R151" s="512"/>
      <c r="S151" s="512"/>
      <c r="T151" s="512"/>
      <c r="U151" s="512"/>
      <c r="V151" s="105"/>
    </row>
    <row r="152" spans="1:22" ht="24">
      <c r="A152" s="151" t="s">
        <v>213</v>
      </c>
      <c r="B152" s="78">
        <v>-2197800000</v>
      </c>
      <c r="C152" s="419">
        <f>-14238000-17272727</f>
        <v>-31510727</v>
      </c>
      <c r="D152" s="419"/>
      <c r="E152" s="419">
        <v>-1394495391</v>
      </c>
      <c r="F152" s="419"/>
      <c r="G152" s="419">
        <v>-65968800</v>
      </c>
      <c r="H152" s="419"/>
      <c r="I152" s="78">
        <v>0</v>
      </c>
      <c r="J152" s="235">
        <f>B152+C152+E152+G152+I152</f>
        <v>-3689774918</v>
      </c>
      <c r="K152" s="150"/>
      <c r="L152" s="682"/>
      <c r="M152" s="682"/>
      <c r="N152" s="512"/>
      <c r="O152" s="512"/>
      <c r="P152" s="105"/>
      <c r="Q152" s="105"/>
      <c r="R152" s="512"/>
      <c r="S152" s="512"/>
      <c r="T152" s="512"/>
      <c r="U152" s="512"/>
      <c r="V152" s="105"/>
    </row>
    <row r="153" spans="1:22" ht="12">
      <c r="A153" s="151" t="s">
        <v>214</v>
      </c>
      <c r="B153" s="78">
        <v>-29623400</v>
      </c>
      <c r="C153" s="419"/>
      <c r="D153" s="419"/>
      <c r="E153" s="419"/>
      <c r="F153" s="419"/>
      <c r="G153" s="419"/>
      <c r="H153" s="419"/>
      <c r="I153" s="78"/>
      <c r="J153" s="235"/>
      <c r="K153" s="150"/>
      <c r="L153" s="512"/>
      <c r="M153" s="512"/>
      <c r="N153" s="512"/>
      <c r="O153" s="512"/>
      <c r="P153" s="105"/>
      <c r="Q153" s="105"/>
      <c r="R153" s="512"/>
      <c r="S153" s="512"/>
      <c r="T153" s="512"/>
      <c r="U153" s="512"/>
      <c r="V153" s="105"/>
    </row>
    <row r="154" spans="1:22" ht="24">
      <c r="A154" s="151" t="s">
        <v>552</v>
      </c>
      <c r="B154" s="78">
        <f>B147+B149+B152+B153</f>
        <v>50630325013</v>
      </c>
      <c r="C154" s="419">
        <f>C147+C152</f>
        <v>6887805781</v>
      </c>
      <c r="D154" s="419"/>
      <c r="E154" s="419">
        <f>E147+E148+E152</f>
        <v>15098496651</v>
      </c>
      <c r="F154" s="419"/>
      <c r="G154" s="419">
        <f>G147+G148+G152</f>
        <v>1752680084</v>
      </c>
      <c r="H154" s="419"/>
      <c r="I154" s="78">
        <v>0</v>
      </c>
      <c r="J154" s="235">
        <f>B154+C154+E154+G154+I154</f>
        <v>74369307529</v>
      </c>
      <c r="K154" s="150"/>
      <c r="L154" s="512"/>
      <c r="M154" s="512"/>
      <c r="N154" s="512"/>
      <c r="O154" s="512"/>
      <c r="P154" s="105"/>
      <c r="Q154" s="105"/>
      <c r="R154" s="512"/>
      <c r="S154" s="512"/>
      <c r="T154" s="512"/>
      <c r="U154" s="512"/>
      <c r="V154" s="105"/>
    </row>
    <row r="155" spans="1:22" ht="24">
      <c r="A155" s="149" t="s">
        <v>553</v>
      </c>
      <c r="B155" s="78"/>
      <c r="C155" s="419"/>
      <c r="D155" s="419"/>
      <c r="E155" s="419"/>
      <c r="F155" s="419"/>
      <c r="G155" s="419"/>
      <c r="H155" s="419"/>
      <c r="I155" s="78"/>
      <c r="J155" s="235"/>
      <c r="K155" s="150"/>
      <c r="L155" s="512"/>
      <c r="M155" s="512"/>
      <c r="N155" s="512"/>
      <c r="O155" s="512"/>
      <c r="P155" s="105"/>
      <c r="Q155" s="105"/>
      <c r="R155" s="512"/>
      <c r="S155" s="512"/>
      <c r="T155" s="512"/>
      <c r="U155" s="512"/>
      <c r="V155" s="105"/>
    </row>
    <row r="156" spans="1:22" ht="24">
      <c r="A156" s="151" t="s">
        <v>551</v>
      </c>
      <c r="B156" s="78">
        <v>35886339096</v>
      </c>
      <c r="C156" s="419">
        <v>5160985149</v>
      </c>
      <c r="D156" s="419"/>
      <c r="E156" s="419">
        <v>12453256186</v>
      </c>
      <c r="F156" s="419"/>
      <c r="G156" s="419">
        <v>1165504291</v>
      </c>
      <c r="H156" s="419"/>
      <c r="I156" s="238">
        <v>0</v>
      </c>
      <c r="J156" s="235">
        <f>B156+C156+E156+G156+I156</f>
        <v>54666084722</v>
      </c>
      <c r="K156" s="150"/>
      <c r="L156" s="512"/>
      <c r="M156" s="512"/>
      <c r="N156" s="512"/>
      <c r="O156" s="512"/>
      <c r="P156" s="105"/>
      <c r="Q156" s="105"/>
      <c r="R156" s="512"/>
      <c r="S156" s="512"/>
      <c r="T156" s="512"/>
      <c r="U156" s="512"/>
      <c r="V156" s="105"/>
    </row>
    <row r="157" spans="1:22" ht="24">
      <c r="A157" s="151" t="s">
        <v>215</v>
      </c>
      <c r="B157" s="78">
        <f>2227807613+680592034</f>
        <v>2908399647</v>
      </c>
      <c r="C157" s="419">
        <f>329240286+90478185</f>
        <v>419718471</v>
      </c>
      <c r="D157" s="419"/>
      <c r="E157" s="419">
        <f>937289270+123641362</f>
        <v>1060930632</v>
      </c>
      <c r="F157" s="419"/>
      <c r="G157" s="419">
        <f>126735252+38362040</f>
        <v>165097292</v>
      </c>
      <c r="H157" s="419"/>
      <c r="I157" s="238">
        <v>0</v>
      </c>
      <c r="J157" s="235">
        <f>B157+C157+E157+G157+I157</f>
        <v>4554146042</v>
      </c>
      <c r="K157" s="150"/>
      <c r="L157" s="512"/>
      <c r="M157" s="512"/>
      <c r="N157" s="512"/>
      <c r="O157" s="512"/>
      <c r="P157" s="105"/>
      <c r="Q157" s="105"/>
      <c r="R157" s="512"/>
      <c r="S157" s="512"/>
      <c r="T157" s="512"/>
      <c r="U157" s="512"/>
      <c r="V157" s="105"/>
    </row>
    <row r="158" spans="1:22" ht="12">
      <c r="A158" s="151" t="s">
        <v>211</v>
      </c>
      <c r="B158" s="78"/>
      <c r="C158" s="419"/>
      <c r="D158" s="419"/>
      <c r="E158" s="419"/>
      <c r="F158" s="419"/>
      <c r="G158" s="419"/>
      <c r="H158" s="419"/>
      <c r="I158" s="78"/>
      <c r="J158" s="235"/>
      <c r="K158" s="150"/>
      <c r="L158" s="106"/>
      <c r="M158" s="106"/>
      <c r="N158" s="106"/>
      <c r="O158" s="106"/>
      <c r="P158" s="105"/>
      <c r="Q158" s="105"/>
      <c r="R158" s="106"/>
      <c r="S158" s="106"/>
      <c r="T158" s="106"/>
      <c r="U158" s="106"/>
      <c r="V158" s="105"/>
    </row>
    <row r="159" spans="1:22" ht="25.5">
      <c r="A159" s="151" t="s">
        <v>216</v>
      </c>
      <c r="B159" s="78"/>
      <c r="C159" s="419"/>
      <c r="D159" s="419"/>
      <c r="E159" s="419"/>
      <c r="F159" s="419"/>
      <c r="G159" s="419"/>
      <c r="H159" s="419"/>
      <c r="I159" s="78"/>
      <c r="J159" s="235"/>
      <c r="K159" s="150"/>
      <c r="L159" s="512"/>
      <c r="M159" s="512"/>
      <c r="N159" s="512"/>
      <c r="O159" s="512"/>
      <c r="P159" s="105"/>
      <c r="Q159" s="105"/>
      <c r="R159" s="512"/>
      <c r="S159" s="512"/>
      <c r="T159" s="512"/>
      <c r="U159" s="512"/>
      <c r="V159" s="105"/>
    </row>
    <row r="160" spans="1:22" ht="25.5">
      <c r="A160" s="151" t="s">
        <v>213</v>
      </c>
      <c r="B160" s="78">
        <v>-1939100625</v>
      </c>
      <c r="C160" s="419">
        <f>-11770688-17272727</f>
        <v>-29043415</v>
      </c>
      <c r="D160" s="419"/>
      <c r="E160" s="419">
        <f>-110000000-111117357-300000000-20492064</f>
        <v>-541609421</v>
      </c>
      <c r="F160" s="419"/>
      <c r="G160" s="419">
        <f>-38742000-27226800</f>
        <v>-65968800</v>
      </c>
      <c r="H160" s="419"/>
      <c r="I160" s="238">
        <v>0</v>
      </c>
      <c r="J160" s="235">
        <f>B160+C160+E160+G160+I160</f>
        <v>-2575722261</v>
      </c>
      <c r="K160" s="150"/>
      <c r="L160" s="512"/>
      <c r="M160" s="512"/>
      <c r="N160" s="512"/>
      <c r="O160" s="512"/>
      <c r="P160" s="105"/>
      <c r="Q160" s="105"/>
      <c r="R160" s="512"/>
      <c r="S160" s="512"/>
      <c r="T160" s="512"/>
      <c r="U160" s="512"/>
      <c r="V160" s="105"/>
    </row>
    <row r="161" spans="1:22" ht="12.75">
      <c r="A161" s="151" t="s">
        <v>214</v>
      </c>
      <c r="B161" s="78">
        <f>B153</f>
        <v>-29623400</v>
      </c>
      <c r="C161" s="419"/>
      <c r="D161" s="419"/>
      <c r="E161" s="419"/>
      <c r="F161" s="419"/>
      <c r="G161" s="419"/>
      <c r="H161" s="419"/>
      <c r="I161" s="78"/>
      <c r="J161" s="235">
        <f>B161+C161+E161+G161+I161</f>
        <v>-29623400</v>
      </c>
      <c r="K161" s="150"/>
      <c r="L161" s="512"/>
      <c r="M161" s="512"/>
      <c r="N161" s="512"/>
      <c r="O161" s="512"/>
      <c r="P161" s="105"/>
      <c r="Q161" s="105"/>
      <c r="R161" s="512"/>
      <c r="S161" s="512"/>
      <c r="T161" s="512"/>
      <c r="U161" s="512"/>
      <c r="V161" s="105"/>
    </row>
    <row r="162" spans="1:22" ht="12.75">
      <c r="A162" s="151" t="s">
        <v>140</v>
      </c>
      <c r="B162" s="78">
        <f>B156+B157+B160+B161</f>
        <v>36826014718</v>
      </c>
      <c r="C162" s="419">
        <f>C156+C157+C160</f>
        <v>5551660205</v>
      </c>
      <c r="D162" s="419"/>
      <c r="E162" s="419">
        <f>E156+E157+E160</f>
        <v>12972577397</v>
      </c>
      <c r="F162" s="419"/>
      <c r="G162" s="419">
        <f>G156+G157+G160</f>
        <v>1264632783</v>
      </c>
      <c r="H162" s="419"/>
      <c r="I162" s="78">
        <v>0</v>
      </c>
      <c r="J162" s="235">
        <f>J156+J157+J160+J161</f>
        <v>56614885103</v>
      </c>
      <c r="K162" s="150"/>
      <c r="L162" s="512"/>
      <c r="M162" s="512"/>
      <c r="N162" s="512"/>
      <c r="O162" s="512"/>
      <c r="P162" s="105"/>
      <c r="Q162" s="105"/>
      <c r="R162" s="512"/>
      <c r="S162" s="512"/>
      <c r="T162" s="512"/>
      <c r="U162" s="512"/>
      <c r="V162" s="105"/>
    </row>
    <row r="163" spans="1:22" ht="24.75">
      <c r="A163" s="149" t="s">
        <v>554</v>
      </c>
      <c r="B163" s="78"/>
      <c r="C163" s="419"/>
      <c r="D163" s="419"/>
      <c r="E163" s="419"/>
      <c r="F163" s="419"/>
      <c r="G163" s="419"/>
      <c r="H163" s="419"/>
      <c r="I163" s="78"/>
      <c r="J163" s="235"/>
      <c r="K163" s="150"/>
      <c r="L163" s="512"/>
      <c r="M163" s="512"/>
      <c r="N163" s="512"/>
      <c r="O163" s="512"/>
      <c r="P163" s="105"/>
      <c r="Q163" s="105"/>
      <c r="R163" s="512"/>
      <c r="S163" s="512"/>
      <c r="T163" s="512"/>
      <c r="U163" s="512"/>
      <c r="V163" s="105"/>
    </row>
    <row r="164" spans="1:22" ht="25.5">
      <c r="A164" s="151" t="s">
        <v>217</v>
      </c>
      <c r="B164" s="78">
        <f>B147-B156</f>
        <v>16699546590</v>
      </c>
      <c r="C164" s="419">
        <f>C147-C156</f>
        <v>1758331359</v>
      </c>
      <c r="D164" s="419"/>
      <c r="E164" s="419">
        <f>E147-E156</f>
        <v>3770033951</v>
      </c>
      <c r="F164" s="419"/>
      <c r="G164" s="419">
        <f>G147-G156</f>
        <v>556777309</v>
      </c>
      <c r="H164" s="419"/>
      <c r="I164" s="78">
        <f>I147-I156</f>
        <v>0</v>
      </c>
      <c r="J164" s="235">
        <f>B164+C164+E164+G164</f>
        <v>22784689209</v>
      </c>
      <c r="K164" s="150"/>
      <c r="L164" s="512"/>
      <c r="M164" s="512"/>
      <c r="N164" s="512"/>
      <c r="O164" s="512"/>
      <c r="P164" s="105"/>
      <c r="Q164" s="105"/>
      <c r="R164" s="512"/>
      <c r="S164" s="512"/>
      <c r="T164" s="512"/>
      <c r="U164" s="512"/>
      <c r="V164" s="105"/>
    </row>
    <row r="165" spans="1:22" ht="26.25" thickBot="1">
      <c r="A165" s="153" t="s">
        <v>141</v>
      </c>
      <c r="B165" s="236">
        <f>B154-B162</f>
        <v>13804310295</v>
      </c>
      <c r="C165" s="685">
        <f>C154-C162</f>
        <v>1336145576</v>
      </c>
      <c r="D165" s="685"/>
      <c r="E165" s="685">
        <f>E154-E162</f>
        <v>2125919254</v>
      </c>
      <c r="F165" s="685"/>
      <c r="G165" s="685">
        <f>G154-G162</f>
        <v>488047301</v>
      </c>
      <c r="H165" s="685"/>
      <c r="I165" s="236">
        <f>I154-I154</f>
        <v>0</v>
      </c>
      <c r="J165" s="237">
        <f>B165+C165+E165+G165</f>
        <v>17754422426</v>
      </c>
      <c r="K165" s="150"/>
      <c r="L165" s="512"/>
      <c r="M165" s="512"/>
      <c r="N165" s="512"/>
      <c r="O165" s="512"/>
      <c r="P165" s="105"/>
      <c r="Q165" s="105"/>
      <c r="R165" s="512"/>
      <c r="S165" s="512"/>
      <c r="T165" s="512"/>
      <c r="U165" s="512"/>
      <c r="V165" s="105"/>
    </row>
    <row r="166" spans="12:22" ht="13.5" thickTop="1">
      <c r="L166" s="512"/>
      <c r="M166" s="512"/>
      <c r="N166" s="512"/>
      <c r="O166" s="512"/>
      <c r="P166" s="105"/>
      <c r="Q166" s="105"/>
      <c r="R166" s="512"/>
      <c r="S166" s="512"/>
      <c r="T166" s="512"/>
      <c r="U166" s="512"/>
      <c r="V166" s="105"/>
    </row>
    <row r="167" spans="1:22" ht="12.75">
      <c r="A167" s="103" t="s">
        <v>159</v>
      </c>
      <c r="L167" s="512"/>
      <c r="M167" s="512"/>
      <c r="N167" s="512"/>
      <c r="O167" s="512"/>
      <c r="P167" s="105"/>
      <c r="Q167" s="105"/>
      <c r="R167" s="512"/>
      <c r="S167" s="512"/>
      <c r="T167" s="512"/>
      <c r="U167" s="512"/>
      <c r="V167" s="105"/>
    </row>
    <row r="168" spans="1:22" ht="12.75">
      <c r="A168" s="103" t="s">
        <v>158</v>
      </c>
      <c r="L168" s="512"/>
      <c r="M168" s="512"/>
      <c r="N168" s="512"/>
      <c r="O168" s="512"/>
      <c r="P168" s="105"/>
      <c r="Q168" s="105"/>
      <c r="R168" s="512"/>
      <c r="S168" s="512"/>
      <c r="T168" s="512"/>
      <c r="U168" s="512"/>
      <c r="V168" s="105"/>
    </row>
    <row r="169" spans="1:22" ht="12.75">
      <c r="A169" s="103" t="s">
        <v>157</v>
      </c>
      <c r="L169" s="512"/>
      <c r="M169" s="512"/>
      <c r="N169" s="512"/>
      <c r="O169" s="512"/>
      <c r="P169" s="105"/>
      <c r="Q169" s="105"/>
      <c r="R169" s="512"/>
      <c r="S169" s="512"/>
      <c r="T169" s="512"/>
      <c r="U169" s="512"/>
      <c r="V169" s="105"/>
    </row>
    <row r="170" spans="1:22" ht="12.75">
      <c r="A170" s="103" t="s">
        <v>237</v>
      </c>
      <c r="L170" s="512"/>
      <c r="M170" s="512"/>
      <c r="N170" s="512"/>
      <c r="O170" s="512"/>
      <c r="P170" s="105"/>
      <c r="Q170" s="105"/>
      <c r="R170" s="516"/>
      <c r="S170" s="516"/>
      <c r="T170" s="512"/>
      <c r="U170" s="512"/>
      <c r="V170" s="105"/>
    </row>
    <row r="171" spans="1:22" ht="12.75">
      <c r="A171" s="103" t="s">
        <v>238</v>
      </c>
      <c r="L171" s="105"/>
      <c r="M171" s="105"/>
      <c r="N171" s="105"/>
      <c r="O171" s="105"/>
      <c r="P171" s="105"/>
      <c r="Q171" s="105"/>
      <c r="R171" s="105"/>
      <c r="S171" s="105"/>
      <c r="T171" s="105"/>
      <c r="U171" s="105"/>
      <c r="V171" s="105"/>
    </row>
    <row r="172" spans="1:22" ht="12.75">
      <c r="A172" s="659" t="s">
        <v>239</v>
      </c>
      <c r="B172" s="659"/>
      <c r="C172" s="659"/>
      <c r="D172" s="154"/>
      <c r="E172" s="154"/>
      <c r="F172" s="154"/>
      <c r="G172" s="154"/>
      <c r="H172" s="154"/>
      <c r="I172" s="154"/>
      <c r="J172" s="154"/>
      <c r="L172" s="137"/>
      <c r="M172" s="105"/>
      <c r="N172" s="105"/>
      <c r="O172" s="105"/>
      <c r="P172" s="105"/>
      <c r="Q172" s="105"/>
      <c r="R172" s="105"/>
      <c r="S172" s="105"/>
      <c r="T172" s="105"/>
      <c r="U172" s="105"/>
      <c r="V172" s="105"/>
    </row>
    <row r="173" spans="12:22" ht="13.5" thickBot="1">
      <c r="L173" s="105"/>
      <c r="M173" s="105"/>
      <c r="N173" s="105"/>
      <c r="O173" s="105"/>
      <c r="P173" s="105"/>
      <c r="Q173" s="105"/>
      <c r="R173" s="105"/>
      <c r="S173" s="105"/>
      <c r="T173" s="105"/>
      <c r="U173" s="105"/>
      <c r="V173" s="105"/>
    </row>
    <row r="174" spans="1:22" ht="25.5">
      <c r="A174" s="146" t="s">
        <v>188</v>
      </c>
      <c r="B174" s="683" t="s">
        <v>435</v>
      </c>
      <c r="C174" s="683"/>
      <c r="D174" s="683" t="s">
        <v>189</v>
      </c>
      <c r="E174" s="683"/>
      <c r="F174" s="683" t="s">
        <v>434</v>
      </c>
      <c r="G174" s="683"/>
      <c r="H174" s="147" t="s">
        <v>436</v>
      </c>
      <c r="I174" s="683" t="s">
        <v>187</v>
      </c>
      <c r="J174" s="684"/>
      <c r="L174" s="582"/>
      <c r="M174" s="582"/>
      <c r="N174" s="582"/>
      <c r="O174" s="582"/>
      <c r="P174" s="105"/>
      <c r="Q174" s="105"/>
      <c r="R174" s="512"/>
      <c r="S174" s="512"/>
      <c r="T174" s="512"/>
      <c r="U174" s="512"/>
      <c r="V174" s="105"/>
    </row>
    <row r="175" spans="1:22" ht="12.75">
      <c r="A175" s="155" t="s">
        <v>555</v>
      </c>
      <c r="B175" s="135"/>
      <c r="C175" s="134"/>
      <c r="D175" s="132"/>
      <c r="E175" s="134"/>
      <c r="F175" s="132"/>
      <c r="G175" s="134"/>
      <c r="H175" s="97"/>
      <c r="I175" s="418"/>
      <c r="J175" s="655"/>
      <c r="L175" s="682"/>
      <c r="M175" s="682"/>
      <c r="N175" s="512"/>
      <c r="O175" s="512"/>
      <c r="P175" s="105"/>
      <c r="Q175" s="105"/>
      <c r="R175" s="512"/>
      <c r="S175" s="512"/>
      <c r="T175" s="512"/>
      <c r="U175" s="512"/>
      <c r="V175" s="105"/>
    </row>
    <row r="176" spans="1:22" ht="12.75">
      <c r="A176" s="155" t="s">
        <v>551</v>
      </c>
      <c r="B176" s="281">
        <v>0</v>
      </c>
      <c r="C176" s="281"/>
      <c r="D176" s="281">
        <v>0</v>
      </c>
      <c r="E176" s="281"/>
      <c r="F176" s="281">
        <v>0</v>
      </c>
      <c r="G176" s="281"/>
      <c r="H176" s="97">
        <v>0</v>
      </c>
      <c r="I176" s="418"/>
      <c r="J176" s="655"/>
      <c r="L176" s="682"/>
      <c r="M176" s="682"/>
      <c r="N176" s="512"/>
      <c r="O176" s="512"/>
      <c r="P176" s="105"/>
      <c r="Q176" s="105"/>
      <c r="R176" s="512"/>
      <c r="S176" s="512"/>
      <c r="T176" s="512"/>
      <c r="U176" s="512"/>
      <c r="V176" s="105"/>
    </row>
    <row r="177" spans="1:22" ht="25.5">
      <c r="A177" s="157" t="s">
        <v>219</v>
      </c>
      <c r="B177" s="281">
        <v>0</v>
      </c>
      <c r="C177" s="281"/>
      <c r="D177" s="281">
        <v>0</v>
      </c>
      <c r="E177" s="281"/>
      <c r="F177" s="281">
        <v>0</v>
      </c>
      <c r="G177" s="281"/>
      <c r="H177" s="97">
        <v>0</v>
      </c>
      <c r="I177" s="418"/>
      <c r="J177" s="655"/>
      <c r="L177" s="512"/>
      <c r="M177" s="512"/>
      <c r="N177" s="512"/>
      <c r="O177" s="512"/>
      <c r="P177" s="105"/>
      <c r="Q177" s="105"/>
      <c r="R177" s="512"/>
      <c r="S177" s="512"/>
      <c r="T177" s="512"/>
      <c r="U177" s="512"/>
      <c r="V177" s="105"/>
    </row>
    <row r="178" spans="1:22" ht="25.5">
      <c r="A178" s="157" t="s">
        <v>220</v>
      </c>
      <c r="B178" s="281"/>
      <c r="C178" s="281"/>
      <c r="D178" s="281"/>
      <c r="E178" s="281"/>
      <c r="F178" s="281"/>
      <c r="G178" s="281"/>
      <c r="H178" s="97"/>
      <c r="I178" s="418"/>
      <c r="J178" s="655"/>
      <c r="L178" s="512"/>
      <c r="M178" s="512"/>
      <c r="N178" s="512"/>
      <c r="O178" s="512"/>
      <c r="P178" s="105"/>
      <c r="Q178" s="105"/>
      <c r="R178" s="512"/>
      <c r="S178" s="512"/>
      <c r="T178" s="512"/>
      <c r="U178" s="512"/>
      <c r="V178" s="105"/>
    </row>
    <row r="179" spans="1:22" ht="12.75">
      <c r="A179" s="157" t="s">
        <v>211</v>
      </c>
      <c r="B179" s="281"/>
      <c r="C179" s="281"/>
      <c r="D179" s="281"/>
      <c r="E179" s="281"/>
      <c r="F179" s="281"/>
      <c r="G179" s="281"/>
      <c r="H179" s="97"/>
      <c r="I179" s="418"/>
      <c r="J179" s="655"/>
      <c r="L179" s="106"/>
      <c r="M179" s="106"/>
      <c r="N179" s="106"/>
      <c r="O179" s="106"/>
      <c r="P179" s="105"/>
      <c r="Q179" s="105"/>
      <c r="R179" s="106"/>
      <c r="S179" s="106"/>
      <c r="T179" s="106"/>
      <c r="U179" s="106"/>
      <c r="V179" s="105"/>
    </row>
    <row r="180" spans="1:22" ht="25.5">
      <c r="A180" s="157" t="s">
        <v>221</v>
      </c>
      <c r="B180" s="281"/>
      <c r="C180" s="281"/>
      <c r="D180" s="281"/>
      <c r="E180" s="281"/>
      <c r="F180" s="281"/>
      <c r="G180" s="281"/>
      <c r="H180" s="97"/>
      <c r="I180" s="418"/>
      <c r="J180" s="655"/>
      <c r="L180" s="512"/>
      <c r="M180" s="512"/>
      <c r="N180" s="512"/>
      <c r="O180" s="512"/>
      <c r="P180" s="105"/>
      <c r="Q180" s="105"/>
      <c r="R180" s="512"/>
      <c r="S180" s="512"/>
      <c r="T180" s="512"/>
      <c r="U180" s="512"/>
      <c r="V180" s="105"/>
    </row>
    <row r="181" spans="1:22" ht="12.75">
      <c r="A181" s="157" t="s">
        <v>214</v>
      </c>
      <c r="B181" s="281"/>
      <c r="C181" s="281"/>
      <c r="D181" s="281"/>
      <c r="E181" s="281"/>
      <c r="F181" s="281"/>
      <c r="G181" s="281"/>
      <c r="H181" s="97"/>
      <c r="I181" s="418"/>
      <c r="J181" s="655"/>
      <c r="L181" s="106"/>
      <c r="M181" s="106"/>
      <c r="N181" s="106"/>
      <c r="O181" s="106"/>
      <c r="P181" s="105"/>
      <c r="Q181" s="105"/>
      <c r="R181" s="106"/>
      <c r="S181" s="106"/>
      <c r="T181" s="106"/>
      <c r="U181" s="106"/>
      <c r="V181" s="105"/>
    </row>
    <row r="182" spans="1:22" ht="12.75">
      <c r="A182" s="157" t="s">
        <v>552</v>
      </c>
      <c r="B182" s="281">
        <v>0</v>
      </c>
      <c r="C182" s="281"/>
      <c r="D182" s="281">
        <v>0</v>
      </c>
      <c r="E182" s="281"/>
      <c r="F182" s="281">
        <v>0</v>
      </c>
      <c r="G182" s="281"/>
      <c r="H182" s="97">
        <v>0</v>
      </c>
      <c r="I182" s="418"/>
      <c r="J182" s="655"/>
      <c r="L182" s="512"/>
      <c r="M182" s="512"/>
      <c r="N182" s="512"/>
      <c r="O182" s="512"/>
      <c r="P182" s="105"/>
      <c r="Q182" s="105"/>
      <c r="R182" s="512"/>
      <c r="S182" s="512"/>
      <c r="T182" s="512"/>
      <c r="U182" s="512"/>
      <c r="V182" s="105"/>
    </row>
    <row r="183" spans="1:22" ht="25.5">
      <c r="A183" s="157" t="s">
        <v>553</v>
      </c>
      <c r="B183" s="281"/>
      <c r="C183" s="281"/>
      <c r="D183" s="281"/>
      <c r="E183" s="281"/>
      <c r="F183" s="281"/>
      <c r="G183" s="281"/>
      <c r="H183" s="97"/>
      <c r="I183" s="418"/>
      <c r="J183" s="655"/>
      <c r="L183" s="512"/>
      <c r="M183" s="512"/>
      <c r="N183" s="512"/>
      <c r="O183" s="512"/>
      <c r="P183" s="105"/>
      <c r="Q183" s="105"/>
      <c r="R183" s="512"/>
      <c r="S183" s="512"/>
      <c r="T183" s="512"/>
      <c r="U183" s="512"/>
      <c r="V183" s="105"/>
    </row>
    <row r="184" spans="1:22" ht="12.75">
      <c r="A184" s="157" t="s">
        <v>551</v>
      </c>
      <c r="B184" s="281"/>
      <c r="C184" s="281"/>
      <c r="D184" s="281"/>
      <c r="E184" s="281"/>
      <c r="F184" s="281"/>
      <c r="G184" s="281"/>
      <c r="H184" s="97"/>
      <c r="I184" s="418"/>
      <c r="J184" s="655"/>
      <c r="L184" s="512"/>
      <c r="M184" s="512"/>
      <c r="N184" s="512"/>
      <c r="O184" s="512"/>
      <c r="P184" s="105"/>
      <c r="Q184" s="105"/>
      <c r="R184" s="512"/>
      <c r="S184" s="512"/>
      <c r="T184" s="512"/>
      <c r="U184" s="512"/>
      <c r="V184" s="105"/>
    </row>
    <row r="185" spans="1:22" ht="25.5">
      <c r="A185" s="157" t="s">
        <v>215</v>
      </c>
      <c r="B185" s="281"/>
      <c r="C185" s="281"/>
      <c r="D185" s="281"/>
      <c r="E185" s="281"/>
      <c r="F185" s="281"/>
      <c r="G185" s="281"/>
      <c r="H185" s="97"/>
      <c r="I185" s="418"/>
      <c r="J185" s="655"/>
      <c r="L185" s="512"/>
      <c r="M185" s="512"/>
      <c r="N185" s="512"/>
      <c r="O185" s="512"/>
      <c r="P185" s="105"/>
      <c r="Q185" s="105"/>
      <c r="R185" s="512"/>
      <c r="S185" s="512"/>
      <c r="T185" s="512"/>
      <c r="U185" s="512"/>
      <c r="V185" s="105"/>
    </row>
    <row r="186" spans="1:22" ht="25.5">
      <c r="A186" s="157" t="s">
        <v>220</v>
      </c>
      <c r="B186" s="281"/>
      <c r="C186" s="281"/>
      <c r="D186" s="281"/>
      <c r="E186" s="281"/>
      <c r="F186" s="281"/>
      <c r="G186" s="281"/>
      <c r="H186" s="97"/>
      <c r="I186" s="418"/>
      <c r="J186" s="655"/>
      <c r="L186" s="512"/>
      <c r="M186" s="512"/>
      <c r="N186" s="512"/>
      <c r="O186" s="512"/>
      <c r="P186" s="105"/>
      <c r="Q186" s="105"/>
      <c r="R186" s="512"/>
      <c r="S186" s="512"/>
      <c r="T186" s="512"/>
      <c r="U186" s="512"/>
      <c r="V186" s="105"/>
    </row>
    <row r="187" spans="1:22" ht="12.75">
      <c r="A187" s="157" t="s">
        <v>211</v>
      </c>
      <c r="B187" s="281"/>
      <c r="C187" s="281"/>
      <c r="D187" s="281"/>
      <c r="E187" s="281"/>
      <c r="F187" s="281"/>
      <c r="G187" s="281"/>
      <c r="H187" s="97"/>
      <c r="I187" s="418"/>
      <c r="J187" s="655"/>
      <c r="L187" s="512"/>
      <c r="M187" s="512"/>
      <c r="N187" s="512"/>
      <c r="O187" s="512"/>
      <c r="P187" s="105"/>
      <c r="Q187" s="105"/>
      <c r="R187" s="512"/>
      <c r="S187" s="512"/>
      <c r="T187" s="512"/>
      <c r="U187" s="512"/>
      <c r="V187" s="105"/>
    </row>
    <row r="188" spans="1:22" ht="25.5">
      <c r="A188" s="157" t="s">
        <v>221</v>
      </c>
      <c r="B188" s="281"/>
      <c r="C188" s="281"/>
      <c r="D188" s="281"/>
      <c r="E188" s="281"/>
      <c r="F188" s="281"/>
      <c r="G188" s="281"/>
      <c r="H188" s="97"/>
      <c r="I188" s="418"/>
      <c r="J188" s="655"/>
      <c r="L188" s="106"/>
      <c r="M188" s="106"/>
      <c r="N188" s="106"/>
      <c r="O188" s="106"/>
      <c r="P188" s="105"/>
      <c r="Q188" s="105"/>
      <c r="R188" s="106"/>
      <c r="S188" s="106"/>
      <c r="T188" s="106"/>
      <c r="U188" s="106"/>
      <c r="V188" s="105"/>
    </row>
    <row r="189" spans="1:22" ht="12.75">
      <c r="A189" s="157" t="s">
        <v>214</v>
      </c>
      <c r="B189" s="281"/>
      <c r="C189" s="281"/>
      <c r="D189" s="281"/>
      <c r="E189" s="281"/>
      <c r="F189" s="281"/>
      <c r="G189" s="281"/>
      <c r="H189" s="97"/>
      <c r="I189" s="418"/>
      <c r="J189" s="655"/>
      <c r="L189" s="106"/>
      <c r="M189" s="106"/>
      <c r="N189" s="106"/>
      <c r="O189" s="106"/>
      <c r="P189" s="105"/>
      <c r="Q189" s="105"/>
      <c r="R189" s="106"/>
      <c r="S189" s="106"/>
      <c r="T189" s="106"/>
      <c r="U189" s="106"/>
      <c r="V189" s="105"/>
    </row>
    <row r="190" spans="1:22" ht="12.75">
      <c r="A190" s="157" t="s">
        <v>552</v>
      </c>
      <c r="B190" s="281"/>
      <c r="C190" s="281"/>
      <c r="D190" s="281"/>
      <c r="E190" s="281"/>
      <c r="F190" s="281"/>
      <c r="G190" s="281"/>
      <c r="H190" s="97"/>
      <c r="I190" s="418"/>
      <c r="J190" s="655"/>
      <c r="L190" s="512"/>
      <c r="M190" s="512"/>
      <c r="N190" s="512"/>
      <c r="O190" s="512"/>
      <c r="P190" s="105"/>
      <c r="Q190" s="105"/>
      <c r="R190" s="512"/>
      <c r="S190" s="512"/>
      <c r="T190" s="512"/>
      <c r="U190" s="512"/>
      <c r="V190" s="105"/>
    </row>
    <row r="191" spans="1:22" ht="25.5">
      <c r="A191" s="157" t="s">
        <v>556</v>
      </c>
      <c r="B191" s="281"/>
      <c r="C191" s="281"/>
      <c r="D191" s="281"/>
      <c r="E191" s="281"/>
      <c r="F191" s="281"/>
      <c r="G191" s="281"/>
      <c r="H191" s="97"/>
      <c r="I191" s="418"/>
      <c r="J191" s="655"/>
      <c r="L191" s="512"/>
      <c r="M191" s="512"/>
      <c r="N191" s="512"/>
      <c r="O191" s="512"/>
      <c r="P191" s="105"/>
      <c r="Q191" s="105"/>
      <c r="R191" s="512"/>
      <c r="S191" s="512"/>
      <c r="T191" s="512"/>
      <c r="U191" s="512"/>
      <c r="V191" s="105"/>
    </row>
    <row r="192" spans="1:22" ht="25.5">
      <c r="A192" s="128" t="s">
        <v>217</v>
      </c>
      <c r="B192" s="281"/>
      <c r="C192" s="281"/>
      <c r="D192" s="281"/>
      <c r="E192" s="281"/>
      <c r="F192" s="281"/>
      <c r="G192" s="281"/>
      <c r="H192" s="97"/>
      <c r="I192" s="418"/>
      <c r="J192" s="655"/>
      <c r="L192" s="512"/>
      <c r="M192" s="512"/>
      <c r="N192" s="512"/>
      <c r="O192" s="512"/>
      <c r="P192" s="105"/>
      <c r="Q192" s="105"/>
      <c r="R192" s="512"/>
      <c r="S192" s="512"/>
      <c r="T192" s="512"/>
      <c r="U192" s="512"/>
      <c r="V192" s="105"/>
    </row>
    <row r="193" spans="1:22" ht="26.25" thickBot="1">
      <c r="A193" s="158" t="s">
        <v>218</v>
      </c>
      <c r="B193" s="675"/>
      <c r="C193" s="675"/>
      <c r="D193" s="675"/>
      <c r="E193" s="675"/>
      <c r="F193" s="675"/>
      <c r="G193" s="675"/>
      <c r="H193" s="143"/>
      <c r="I193" s="661"/>
      <c r="J193" s="662"/>
      <c r="L193" s="512"/>
      <c r="M193" s="512"/>
      <c r="N193" s="512"/>
      <c r="O193" s="512"/>
      <c r="P193" s="105"/>
      <c r="Q193" s="105"/>
      <c r="R193" s="512"/>
      <c r="S193" s="512"/>
      <c r="T193" s="512"/>
      <c r="U193" s="512"/>
      <c r="V193" s="105"/>
    </row>
    <row r="194" spans="1:22" ht="12.75">
      <c r="A194" s="159"/>
      <c r="B194" s="105"/>
      <c r="C194" s="105"/>
      <c r="D194" s="105"/>
      <c r="E194" s="105"/>
      <c r="F194" s="105"/>
      <c r="L194" s="512"/>
      <c r="M194" s="512"/>
      <c r="N194" s="512"/>
      <c r="O194" s="512"/>
      <c r="P194" s="105"/>
      <c r="Q194" s="105"/>
      <c r="R194" s="512"/>
      <c r="S194" s="512"/>
      <c r="T194" s="512"/>
      <c r="U194" s="512"/>
      <c r="V194" s="105"/>
    </row>
    <row r="195" spans="1:22" ht="12.75">
      <c r="A195" s="105" t="s">
        <v>222</v>
      </c>
      <c r="B195" s="105"/>
      <c r="C195" s="105"/>
      <c r="D195" s="105"/>
      <c r="E195" s="105"/>
      <c r="F195" s="105"/>
      <c r="L195" s="512"/>
      <c r="M195" s="512"/>
      <c r="N195" s="512"/>
      <c r="O195" s="512"/>
      <c r="P195" s="105"/>
      <c r="Q195" s="105"/>
      <c r="R195" s="512"/>
      <c r="S195" s="512"/>
      <c r="T195" s="512"/>
      <c r="U195" s="512"/>
      <c r="V195" s="105"/>
    </row>
    <row r="196" spans="1:22" ht="12.75">
      <c r="A196" s="105" t="s">
        <v>223</v>
      </c>
      <c r="B196" s="105"/>
      <c r="C196" s="105"/>
      <c r="D196" s="105"/>
      <c r="E196" s="105"/>
      <c r="F196" s="105"/>
      <c r="L196" s="512"/>
      <c r="M196" s="512"/>
      <c r="N196" s="512"/>
      <c r="O196" s="512"/>
      <c r="P196" s="105"/>
      <c r="Q196" s="105"/>
      <c r="R196" s="512"/>
      <c r="S196" s="512"/>
      <c r="T196" s="512"/>
      <c r="U196" s="512"/>
      <c r="V196" s="105"/>
    </row>
    <row r="197" spans="1:22" ht="12.75">
      <c r="A197" s="105" t="s">
        <v>224</v>
      </c>
      <c r="B197" s="105"/>
      <c r="C197" s="105"/>
      <c r="D197" s="105"/>
      <c r="E197" s="105"/>
      <c r="F197" s="105"/>
      <c r="L197" s="512"/>
      <c r="M197" s="512"/>
      <c r="N197" s="512"/>
      <c r="O197" s="512"/>
      <c r="P197" s="105"/>
      <c r="Q197" s="105"/>
      <c r="R197" s="516"/>
      <c r="S197" s="516"/>
      <c r="T197" s="512"/>
      <c r="U197" s="512"/>
      <c r="V197" s="105"/>
    </row>
    <row r="198" spans="12:22" ht="12.75">
      <c r="L198" s="105"/>
      <c r="M198" s="105"/>
      <c r="N198" s="105"/>
      <c r="O198" s="105"/>
      <c r="P198" s="105"/>
      <c r="Q198" s="105"/>
      <c r="R198" s="105"/>
      <c r="S198" s="105"/>
      <c r="T198" s="105"/>
      <c r="U198" s="105"/>
      <c r="V198" s="105"/>
    </row>
    <row r="199" spans="1:22" ht="12.75">
      <c r="A199" s="659" t="s">
        <v>240</v>
      </c>
      <c r="B199" s="659"/>
      <c r="C199" s="659"/>
      <c r="D199" s="154"/>
      <c r="E199" s="154"/>
      <c r="F199" s="154"/>
      <c r="G199" s="154"/>
      <c r="H199" s="154"/>
      <c r="I199" s="154"/>
      <c r="J199" s="154"/>
      <c r="L199" s="137"/>
      <c r="M199" s="105"/>
      <c r="N199" s="105"/>
      <c r="O199" s="105"/>
      <c r="P199" s="105"/>
      <c r="Q199" s="105"/>
      <c r="R199" s="105"/>
      <c r="S199" s="105"/>
      <c r="T199" s="105"/>
      <c r="U199" s="105"/>
      <c r="V199" s="105"/>
    </row>
    <row r="200" spans="12:22" ht="13.5" thickBot="1">
      <c r="L200" s="105"/>
      <c r="M200" s="105"/>
      <c r="N200" s="105"/>
      <c r="O200" s="105"/>
      <c r="P200" s="105"/>
      <c r="Q200" s="105"/>
      <c r="R200" s="105"/>
      <c r="S200" s="105"/>
      <c r="T200" s="105"/>
      <c r="U200" s="105"/>
      <c r="V200" s="105"/>
    </row>
    <row r="201" spans="1:22" ht="38.25">
      <c r="A201" s="160" t="s">
        <v>188</v>
      </c>
      <c r="B201" s="683" t="s">
        <v>184</v>
      </c>
      <c r="C201" s="683"/>
      <c r="D201" s="683" t="s">
        <v>182</v>
      </c>
      <c r="E201" s="683"/>
      <c r="F201" s="147" t="s">
        <v>185</v>
      </c>
      <c r="G201" s="683" t="s">
        <v>183</v>
      </c>
      <c r="H201" s="683"/>
      <c r="I201" s="147" t="s">
        <v>186</v>
      </c>
      <c r="J201" s="148" t="s">
        <v>187</v>
      </c>
      <c r="L201" s="582"/>
      <c r="M201" s="582"/>
      <c r="N201" s="582"/>
      <c r="O201" s="582"/>
      <c r="P201" s="105"/>
      <c r="Q201" s="105"/>
      <c r="R201" s="512"/>
      <c r="S201" s="512"/>
      <c r="T201" s="512"/>
      <c r="U201" s="512"/>
      <c r="V201" s="105"/>
    </row>
    <row r="202" spans="1:22" ht="24.75">
      <c r="A202" s="161" t="s">
        <v>557</v>
      </c>
      <c r="B202" s="680"/>
      <c r="C202" s="681"/>
      <c r="D202" s="680"/>
      <c r="E202" s="681"/>
      <c r="F202" s="138"/>
      <c r="G202" s="680"/>
      <c r="H202" s="681"/>
      <c r="I202" s="162"/>
      <c r="J202" s="163"/>
      <c r="L202" s="682"/>
      <c r="M202" s="682"/>
      <c r="N202" s="512"/>
      <c r="O202" s="512"/>
      <c r="P202" s="105"/>
      <c r="Q202" s="105"/>
      <c r="R202" s="512"/>
      <c r="S202" s="512"/>
      <c r="T202" s="512"/>
      <c r="U202" s="512"/>
      <c r="V202" s="105"/>
    </row>
    <row r="203" spans="1:22" ht="12.75">
      <c r="A203" s="157" t="s">
        <v>551</v>
      </c>
      <c r="B203" s="676">
        <v>1287550000</v>
      </c>
      <c r="C203" s="676"/>
      <c r="D203" s="676"/>
      <c r="E203" s="676"/>
      <c r="F203" s="239"/>
      <c r="G203" s="676">
        <v>472650750</v>
      </c>
      <c r="H203" s="676"/>
      <c r="I203" s="239">
        <v>147778087</v>
      </c>
      <c r="J203" s="240">
        <f>B203+G203+I203</f>
        <v>1907978837</v>
      </c>
      <c r="L203" s="682"/>
      <c r="M203" s="682"/>
      <c r="N203" s="512"/>
      <c r="O203" s="512"/>
      <c r="P203" s="105"/>
      <c r="Q203" s="105"/>
      <c r="R203" s="512"/>
      <c r="S203" s="512"/>
      <c r="T203" s="512"/>
      <c r="U203" s="512"/>
      <c r="V203" s="105"/>
    </row>
    <row r="204" spans="1:22" ht="12.75">
      <c r="A204" s="157" t="s">
        <v>124</v>
      </c>
      <c r="B204" s="676"/>
      <c r="C204" s="676"/>
      <c r="D204" s="676"/>
      <c r="E204" s="676"/>
      <c r="F204" s="239"/>
      <c r="G204" s="676">
        <v>312543000</v>
      </c>
      <c r="H204" s="676"/>
      <c r="I204" s="241">
        <v>30102894</v>
      </c>
      <c r="J204" s="242">
        <f>G204+B204+I204</f>
        <v>342645894</v>
      </c>
      <c r="L204" s="512"/>
      <c r="M204" s="512"/>
      <c r="N204" s="512"/>
      <c r="O204" s="512"/>
      <c r="P204" s="105"/>
      <c r="Q204" s="105"/>
      <c r="R204" s="512"/>
      <c r="S204" s="512"/>
      <c r="T204" s="512"/>
      <c r="U204" s="512"/>
      <c r="V204" s="105"/>
    </row>
    <row r="205" spans="1:22" ht="25.5">
      <c r="A205" s="157" t="s">
        <v>225</v>
      </c>
      <c r="B205" s="676"/>
      <c r="C205" s="676"/>
      <c r="D205" s="676"/>
      <c r="E205" s="676"/>
      <c r="F205" s="239"/>
      <c r="G205" s="676"/>
      <c r="H205" s="676"/>
      <c r="I205" s="241"/>
      <c r="J205" s="242"/>
      <c r="L205" s="512"/>
      <c r="M205" s="512"/>
      <c r="N205" s="512"/>
      <c r="O205" s="512"/>
      <c r="P205" s="105"/>
      <c r="Q205" s="105"/>
      <c r="R205" s="512"/>
      <c r="S205" s="512"/>
      <c r="T205" s="512"/>
      <c r="U205" s="512"/>
      <c r="V205" s="105"/>
    </row>
    <row r="206" spans="1:22" ht="25.5">
      <c r="A206" s="157" t="s">
        <v>226</v>
      </c>
      <c r="B206" s="676"/>
      <c r="C206" s="676"/>
      <c r="D206" s="676"/>
      <c r="E206" s="676"/>
      <c r="F206" s="239"/>
      <c r="G206" s="676"/>
      <c r="H206" s="676"/>
      <c r="I206" s="241"/>
      <c r="J206" s="242"/>
      <c r="L206" s="512"/>
      <c r="M206" s="512"/>
      <c r="N206" s="512"/>
      <c r="O206" s="512"/>
      <c r="P206" s="105"/>
      <c r="Q206" s="105"/>
      <c r="R206" s="512"/>
      <c r="S206" s="512"/>
      <c r="T206" s="512"/>
      <c r="U206" s="512"/>
      <c r="V206" s="105"/>
    </row>
    <row r="207" spans="1:22" ht="12.75">
      <c r="A207" s="157" t="s">
        <v>211</v>
      </c>
      <c r="B207" s="676"/>
      <c r="C207" s="676"/>
      <c r="D207" s="676"/>
      <c r="E207" s="676"/>
      <c r="F207" s="239"/>
      <c r="G207" s="676"/>
      <c r="H207" s="676"/>
      <c r="I207" s="241"/>
      <c r="J207" s="242"/>
      <c r="L207" s="512"/>
      <c r="M207" s="512"/>
      <c r="N207" s="512"/>
      <c r="O207" s="512"/>
      <c r="P207" s="105"/>
      <c r="Q207" s="105"/>
      <c r="R207" s="512"/>
      <c r="S207" s="512"/>
      <c r="T207" s="512"/>
      <c r="U207" s="512"/>
      <c r="V207" s="105"/>
    </row>
    <row r="208" spans="1:22" ht="25.5">
      <c r="A208" s="157" t="s">
        <v>213</v>
      </c>
      <c r="B208" s="676"/>
      <c r="C208" s="676"/>
      <c r="D208" s="676"/>
      <c r="E208" s="676"/>
      <c r="F208" s="239"/>
      <c r="G208" s="676">
        <v>0</v>
      </c>
      <c r="H208" s="676"/>
      <c r="I208" s="241"/>
      <c r="J208" s="242"/>
      <c r="L208" s="512"/>
      <c r="M208" s="512"/>
      <c r="N208" s="512"/>
      <c r="O208" s="512"/>
      <c r="P208" s="105"/>
      <c r="Q208" s="105"/>
      <c r="R208" s="512"/>
      <c r="S208" s="512"/>
      <c r="T208" s="512"/>
      <c r="U208" s="512"/>
      <c r="V208" s="105"/>
    </row>
    <row r="209" spans="1:22" ht="12.75">
      <c r="A209" s="157" t="s">
        <v>214</v>
      </c>
      <c r="B209" s="676"/>
      <c r="C209" s="676"/>
      <c r="D209" s="676"/>
      <c r="E209" s="676"/>
      <c r="F209" s="239"/>
      <c r="G209" s="678"/>
      <c r="H209" s="679"/>
      <c r="I209" s="241"/>
      <c r="J209" s="242"/>
      <c r="L209" s="106"/>
      <c r="M209" s="106"/>
      <c r="N209" s="106"/>
      <c r="O209" s="106"/>
      <c r="P209" s="105"/>
      <c r="Q209" s="105"/>
      <c r="R209" s="106"/>
      <c r="S209" s="106"/>
      <c r="T209" s="106"/>
      <c r="U209" s="106"/>
      <c r="V209" s="105"/>
    </row>
    <row r="210" spans="1:22" ht="12.75">
      <c r="A210" s="157" t="s">
        <v>552</v>
      </c>
      <c r="B210" s="676">
        <f>B203+B204</f>
        <v>1287550000</v>
      </c>
      <c r="C210" s="676"/>
      <c r="D210" s="676"/>
      <c r="E210" s="676"/>
      <c r="F210" s="239"/>
      <c r="G210" s="676">
        <f>G203+G204</f>
        <v>785193750</v>
      </c>
      <c r="H210" s="676"/>
      <c r="I210" s="241">
        <f>I203+I204</f>
        <v>177880981</v>
      </c>
      <c r="J210" s="242">
        <f>J203+J204</f>
        <v>2250624731</v>
      </c>
      <c r="L210" s="512"/>
      <c r="M210" s="512"/>
      <c r="N210" s="512"/>
      <c r="O210" s="512"/>
      <c r="P210" s="105"/>
      <c r="Q210" s="105"/>
      <c r="R210" s="512"/>
      <c r="S210" s="512"/>
      <c r="T210" s="512"/>
      <c r="U210" s="512"/>
      <c r="V210" s="105"/>
    </row>
    <row r="211" spans="1:22" ht="24.75">
      <c r="A211" s="164" t="s">
        <v>553</v>
      </c>
      <c r="B211" s="676"/>
      <c r="C211" s="676"/>
      <c r="D211" s="676"/>
      <c r="E211" s="676"/>
      <c r="F211" s="239"/>
      <c r="G211" s="676"/>
      <c r="H211" s="676"/>
      <c r="I211" s="241"/>
      <c r="J211" s="242"/>
      <c r="L211" s="512"/>
      <c r="M211" s="512"/>
      <c r="N211" s="512"/>
      <c r="O211" s="512"/>
      <c r="P211" s="105"/>
      <c r="Q211" s="105"/>
      <c r="R211" s="512"/>
      <c r="S211" s="512"/>
      <c r="T211" s="512"/>
      <c r="U211" s="512"/>
      <c r="V211" s="105"/>
    </row>
    <row r="212" spans="1:22" ht="12.75">
      <c r="A212" s="157" t="s">
        <v>551</v>
      </c>
      <c r="B212" s="676">
        <v>68669344</v>
      </c>
      <c r="C212" s="676"/>
      <c r="D212" s="676"/>
      <c r="E212" s="676"/>
      <c r="F212" s="239"/>
      <c r="G212" s="676">
        <v>129447456</v>
      </c>
      <c r="H212" s="676"/>
      <c r="I212" s="239">
        <v>138596530</v>
      </c>
      <c r="J212" s="240">
        <f>B212+G212+I212</f>
        <v>336713330</v>
      </c>
      <c r="L212" s="512"/>
      <c r="M212" s="512"/>
      <c r="N212" s="512"/>
      <c r="O212" s="512"/>
      <c r="P212" s="105"/>
      <c r="Q212" s="105"/>
      <c r="R212" s="512"/>
      <c r="S212" s="512"/>
      <c r="T212" s="512"/>
      <c r="U212" s="512"/>
      <c r="V212" s="105"/>
    </row>
    <row r="213" spans="1:22" ht="25.5">
      <c r="A213" s="157" t="s">
        <v>215</v>
      </c>
      <c r="B213" s="676">
        <f>19313253+6437751</f>
        <v>25751004</v>
      </c>
      <c r="C213" s="676"/>
      <c r="D213" s="676"/>
      <c r="E213" s="676"/>
      <c r="F213" s="239"/>
      <c r="G213" s="676">
        <f>105196025+39771508</f>
        <v>144967533</v>
      </c>
      <c r="H213" s="676"/>
      <c r="I213" s="241">
        <f>6639643+2786767-244853</f>
        <v>9181557</v>
      </c>
      <c r="J213" s="240">
        <f>B213+G213+I213</f>
        <v>179900094</v>
      </c>
      <c r="L213" s="512"/>
      <c r="M213" s="512"/>
      <c r="N213" s="512"/>
      <c r="O213" s="512"/>
      <c r="P213" s="105"/>
      <c r="Q213" s="105"/>
      <c r="R213" s="512"/>
      <c r="S213" s="512"/>
      <c r="T213" s="512"/>
      <c r="U213" s="512"/>
      <c r="V213" s="105"/>
    </row>
    <row r="214" spans="1:22" ht="12.75">
      <c r="A214" s="157" t="s">
        <v>211</v>
      </c>
      <c r="B214" s="676"/>
      <c r="C214" s="676"/>
      <c r="D214" s="676"/>
      <c r="E214" s="676"/>
      <c r="F214" s="239"/>
      <c r="G214" s="678"/>
      <c r="H214" s="679"/>
      <c r="I214" s="241"/>
      <c r="J214" s="242"/>
      <c r="L214" s="106"/>
      <c r="M214" s="106"/>
      <c r="N214" s="106"/>
      <c r="O214" s="106"/>
      <c r="P214" s="105"/>
      <c r="Q214" s="105"/>
      <c r="R214" s="106"/>
      <c r="S214" s="106"/>
      <c r="T214" s="106"/>
      <c r="U214" s="106"/>
      <c r="V214" s="105"/>
    </row>
    <row r="215" spans="1:22" ht="25.5">
      <c r="A215" s="157" t="s">
        <v>213</v>
      </c>
      <c r="B215" s="676"/>
      <c r="C215" s="676"/>
      <c r="D215" s="676"/>
      <c r="E215" s="676"/>
      <c r="F215" s="239"/>
      <c r="G215" s="676">
        <v>0</v>
      </c>
      <c r="H215" s="676"/>
      <c r="I215" s="241"/>
      <c r="J215" s="242"/>
      <c r="L215" s="512"/>
      <c r="M215" s="512"/>
      <c r="N215" s="512"/>
      <c r="O215" s="512"/>
      <c r="P215" s="105"/>
      <c r="Q215" s="105"/>
      <c r="R215" s="512"/>
      <c r="S215" s="512"/>
      <c r="T215" s="512"/>
      <c r="U215" s="512"/>
      <c r="V215" s="105"/>
    </row>
    <row r="216" spans="1:22" ht="12.75">
      <c r="A216" s="157" t="s">
        <v>214</v>
      </c>
      <c r="B216" s="676"/>
      <c r="C216" s="676"/>
      <c r="D216" s="676"/>
      <c r="E216" s="676"/>
      <c r="F216" s="239"/>
      <c r="G216" s="676"/>
      <c r="H216" s="676"/>
      <c r="I216" s="241"/>
      <c r="J216" s="242"/>
      <c r="L216" s="512"/>
      <c r="M216" s="512"/>
      <c r="N216" s="512"/>
      <c r="O216" s="512"/>
      <c r="P216" s="105"/>
      <c r="Q216" s="105"/>
      <c r="R216" s="512"/>
      <c r="S216" s="512"/>
      <c r="T216" s="512"/>
      <c r="U216" s="512"/>
      <c r="V216" s="105"/>
    </row>
    <row r="217" spans="1:22" ht="12.75">
      <c r="A217" s="157" t="s">
        <v>552</v>
      </c>
      <c r="B217" s="676">
        <f>B212+B213</f>
        <v>94420348</v>
      </c>
      <c r="C217" s="676"/>
      <c r="D217" s="676"/>
      <c r="E217" s="676"/>
      <c r="F217" s="243"/>
      <c r="G217" s="676">
        <f>G212+G213</f>
        <v>274414989</v>
      </c>
      <c r="H217" s="676"/>
      <c r="I217" s="241">
        <f>I212+I213</f>
        <v>147778087</v>
      </c>
      <c r="J217" s="242">
        <f>J212+J213</f>
        <v>516613424</v>
      </c>
      <c r="L217" s="512"/>
      <c r="M217" s="512"/>
      <c r="N217" s="512"/>
      <c r="O217" s="512"/>
      <c r="P217" s="105"/>
      <c r="Q217" s="105"/>
      <c r="R217" s="512"/>
      <c r="S217" s="512"/>
      <c r="T217" s="512"/>
      <c r="U217" s="512"/>
      <c r="V217" s="105"/>
    </row>
    <row r="218" spans="1:22" ht="24.75">
      <c r="A218" s="164" t="s">
        <v>558</v>
      </c>
      <c r="B218" s="676"/>
      <c r="C218" s="676"/>
      <c r="D218" s="676"/>
      <c r="E218" s="676"/>
      <c r="F218" s="239"/>
      <c r="G218" s="676"/>
      <c r="H218" s="676"/>
      <c r="I218" s="241"/>
      <c r="J218" s="242"/>
      <c r="L218" s="512"/>
      <c r="M218" s="512"/>
      <c r="N218" s="512"/>
      <c r="O218" s="512"/>
      <c r="P218" s="105"/>
      <c r="Q218" s="105"/>
      <c r="R218" s="512"/>
      <c r="S218" s="512"/>
      <c r="T218" s="512"/>
      <c r="U218" s="512"/>
      <c r="V218" s="105"/>
    </row>
    <row r="219" spans="1:22" ht="25.5">
      <c r="A219" s="157" t="s">
        <v>217</v>
      </c>
      <c r="B219" s="676">
        <f>B203-B212</f>
        <v>1218880656</v>
      </c>
      <c r="C219" s="676"/>
      <c r="D219" s="676"/>
      <c r="E219" s="676"/>
      <c r="F219" s="239"/>
      <c r="G219" s="677">
        <f>G203-G212</f>
        <v>343203294</v>
      </c>
      <c r="H219" s="676"/>
      <c r="I219" s="241">
        <f>I203-I212</f>
        <v>9181557</v>
      </c>
      <c r="J219" s="242">
        <f>G219+B219+I219</f>
        <v>1571265507</v>
      </c>
      <c r="L219" s="512"/>
      <c r="M219" s="512"/>
      <c r="N219" s="512"/>
      <c r="O219" s="512"/>
      <c r="P219" s="105"/>
      <c r="Q219" s="105"/>
      <c r="R219" s="512"/>
      <c r="S219" s="512"/>
      <c r="T219" s="512"/>
      <c r="U219" s="512"/>
      <c r="V219" s="105"/>
    </row>
    <row r="220" spans="1:22" ht="25.5">
      <c r="A220" s="157" t="s">
        <v>218</v>
      </c>
      <c r="B220" s="676">
        <f>B210-B217</f>
        <v>1193129652</v>
      </c>
      <c r="C220" s="676"/>
      <c r="D220" s="676"/>
      <c r="E220" s="676"/>
      <c r="F220" s="239"/>
      <c r="G220" s="677">
        <f>G210-G217</f>
        <v>510778761</v>
      </c>
      <c r="H220" s="676"/>
      <c r="I220" s="241">
        <f>I210-I217</f>
        <v>30102894</v>
      </c>
      <c r="J220" s="242">
        <f>G220+B220+I220</f>
        <v>1734011307</v>
      </c>
      <c r="L220" s="512"/>
      <c r="M220" s="512"/>
      <c r="N220" s="512"/>
      <c r="O220" s="512"/>
      <c r="P220" s="105"/>
      <c r="Q220" s="105"/>
      <c r="R220" s="512"/>
      <c r="S220" s="512"/>
      <c r="T220" s="512"/>
      <c r="U220" s="512"/>
      <c r="V220" s="105"/>
    </row>
    <row r="221" spans="1:22" ht="13.5" thickBot="1">
      <c r="A221" s="165" t="s">
        <v>559</v>
      </c>
      <c r="B221" s="675"/>
      <c r="C221" s="675"/>
      <c r="D221" s="675"/>
      <c r="E221" s="675"/>
      <c r="F221" s="143"/>
      <c r="G221" s="675"/>
      <c r="H221" s="675"/>
      <c r="I221" s="166"/>
      <c r="J221" s="167"/>
      <c r="L221" s="512"/>
      <c r="M221" s="512"/>
      <c r="N221" s="512"/>
      <c r="O221" s="512"/>
      <c r="P221" s="105"/>
      <c r="Q221" s="105"/>
      <c r="R221" s="512"/>
      <c r="S221" s="512"/>
      <c r="T221" s="512"/>
      <c r="U221" s="512"/>
      <c r="V221" s="105"/>
    </row>
    <row r="222" spans="1:22" ht="13.5" thickTop="1">
      <c r="A222" s="103" t="s">
        <v>227</v>
      </c>
      <c r="L222" s="512"/>
      <c r="M222" s="512"/>
      <c r="N222" s="512"/>
      <c r="O222" s="512"/>
      <c r="P222" s="105"/>
      <c r="Q222" s="105"/>
      <c r="R222" s="516"/>
      <c r="S222" s="516"/>
      <c r="T222" s="512"/>
      <c r="U222" s="512"/>
      <c r="V222" s="105"/>
    </row>
    <row r="223" spans="1:22" ht="12.75">
      <c r="A223" s="103" t="s">
        <v>560</v>
      </c>
      <c r="L223" s="105"/>
      <c r="M223" s="105"/>
      <c r="N223" s="105"/>
      <c r="O223" s="105"/>
      <c r="P223" s="105"/>
      <c r="Q223" s="105"/>
      <c r="R223" s="105"/>
      <c r="S223" s="105"/>
      <c r="T223" s="105"/>
      <c r="U223" s="105"/>
      <c r="V223" s="105"/>
    </row>
    <row r="224" spans="12:22" ht="13.5" thickBot="1">
      <c r="L224" s="137"/>
      <c r="M224" s="105"/>
      <c r="N224" s="105"/>
      <c r="O224" s="105"/>
      <c r="P224" s="105"/>
      <c r="Q224" s="105"/>
      <c r="R224" s="105"/>
      <c r="S224" s="105"/>
      <c r="T224" s="105"/>
      <c r="U224" s="105"/>
      <c r="V224" s="105"/>
    </row>
    <row r="225" spans="1:22" ht="12.75">
      <c r="A225" s="669" t="s">
        <v>241</v>
      </c>
      <c r="B225" s="670"/>
      <c r="C225" s="670"/>
      <c r="D225" s="366" t="s">
        <v>476</v>
      </c>
      <c r="E225" s="366"/>
      <c r="F225" s="366"/>
      <c r="G225" s="366"/>
      <c r="H225" s="366" t="s">
        <v>432</v>
      </c>
      <c r="I225" s="366"/>
      <c r="J225" s="367"/>
      <c r="L225" s="105"/>
      <c r="M225" s="105"/>
      <c r="N225" s="105"/>
      <c r="O225" s="105"/>
      <c r="P225" s="105"/>
      <c r="Q225" s="105"/>
      <c r="R225" s="105"/>
      <c r="S225" s="105"/>
      <c r="T225" s="105"/>
      <c r="U225" s="105"/>
      <c r="V225" s="105"/>
    </row>
    <row r="226" spans="1:22" ht="12.75">
      <c r="A226" s="477" t="s">
        <v>242</v>
      </c>
      <c r="B226" s="671"/>
      <c r="C226" s="671"/>
      <c r="D226" s="672"/>
      <c r="E226" s="673"/>
      <c r="F226" s="673"/>
      <c r="G226" s="673"/>
      <c r="H226" s="673">
        <v>1251104260</v>
      </c>
      <c r="I226" s="673"/>
      <c r="J226" s="674"/>
      <c r="L226" s="582"/>
      <c r="M226" s="582"/>
      <c r="N226" s="582"/>
      <c r="O226" s="582"/>
      <c r="P226" s="105"/>
      <c r="Q226" s="105"/>
      <c r="R226" s="512"/>
      <c r="S226" s="512"/>
      <c r="T226" s="512"/>
      <c r="U226" s="512"/>
      <c r="V226" s="105"/>
    </row>
    <row r="227" spans="1:22" ht="12.75">
      <c r="A227" s="349" t="s">
        <v>561</v>
      </c>
      <c r="B227" s="350"/>
      <c r="C227" s="350"/>
      <c r="D227" s="418"/>
      <c r="E227" s="418"/>
      <c r="F227" s="418"/>
      <c r="G227" s="418"/>
      <c r="H227" s="418"/>
      <c r="I227" s="418"/>
      <c r="J227" s="655"/>
      <c r="L227" s="512"/>
      <c r="M227" s="512"/>
      <c r="N227" s="512"/>
      <c r="O227" s="512"/>
      <c r="P227" s="105"/>
      <c r="Q227" s="105"/>
      <c r="R227" s="512"/>
      <c r="S227" s="512"/>
      <c r="T227" s="512"/>
      <c r="U227" s="512"/>
      <c r="V227" s="105"/>
    </row>
    <row r="228" spans="1:22" ht="12.75">
      <c r="A228" s="349" t="s">
        <v>156</v>
      </c>
      <c r="B228" s="350"/>
      <c r="C228" s="350"/>
      <c r="D228" s="418"/>
      <c r="E228" s="418"/>
      <c r="F228" s="418"/>
      <c r="G228" s="418"/>
      <c r="H228" s="418"/>
      <c r="I228" s="418"/>
      <c r="J228" s="655"/>
      <c r="L228" s="512"/>
      <c r="M228" s="512"/>
      <c r="N228" s="512"/>
      <c r="O228" s="512"/>
      <c r="P228" s="105"/>
      <c r="Q228" s="105"/>
      <c r="R228" s="512"/>
      <c r="S228" s="512"/>
      <c r="T228" s="512"/>
      <c r="U228" s="512"/>
      <c r="V228" s="105"/>
    </row>
    <row r="229" spans="1:22" ht="12.75">
      <c r="A229" s="349" t="s">
        <v>156</v>
      </c>
      <c r="B229" s="350"/>
      <c r="C229" s="350"/>
      <c r="D229" s="418"/>
      <c r="E229" s="418"/>
      <c r="F229" s="418"/>
      <c r="G229" s="418"/>
      <c r="H229" s="418"/>
      <c r="I229" s="418"/>
      <c r="J229" s="655"/>
      <c r="L229" s="512"/>
      <c r="M229" s="512"/>
      <c r="N229" s="512"/>
      <c r="O229" s="512"/>
      <c r="P229" s="105"/>
      <c r="Q229" s="105"/>
      <c r="R229" s="512"/>
      <c r="S229" s="512"/>
      <c r="T229" s="512"/>
      <c r="U229" s="512"/>
      <c r="V229" s="105"/>
    </row>
    <row r="230" spans="1:22" ht="13.5" thickBot="1">
      <c r="A230" s="439"/>
      <c r="B230" s="440"/>
      <c r="C230" s="440"/>
      <c r="D230" s="661"/>
      <c r="E230" s="661"/>
      <c r="F230" s="661"/>
      <c r="G230" s="661"/>
      <c r="H230" s="661"/>
      <c r="I230" s="661"/>
      <c r="J230" s="662"/>
      <c r="L230" s="512"/>
      <c r="M230" s="512"/>
      <c r="N230" s="512"/>
      <c r="O230" s="512"/>
      <c r="P230" s="105"/>
      <c r="Q230" s="105"/>
      <c r="R230" s="512"/>
      <c r="S230" s="512"/>
      <c r="T230" s="512"/>
      <c r="U230" s="512"/>
      <c r="V230" s="105"/>
    </row>
    <row r="231" spans="1:22" ht="13.5" thickTop="1">
      <c r="A231" s="120"/>
      <c r="B231" s="120"/>
      <c r="C231" s="120"/>
      <c r="D231" s="169"/>
      <c r="E231" s="169"/>
      <c r="F231" s="169"/>
      <c r="G231" s="169"/>
      <c r="H231" s="169"/>
      <c r="I231" s="169"/>
      <c r="J231" s="169"/>
      <c r="L231" s="106"/>
      <c r="M231" s="106"/>
      <c r="N231" s="106"/>
      <c r="O231" s="106"/>
      <c r="P231" s="105"/>
      <c r="Q231" s="105"/>
      <c r="R231" s="106"/>
      <c r="S231" s="106"/>
      <c r="T231" s="106"/>
      <c r="U231" s="106"/>
      <c r="V231" s="105"/>
    </row>
    <row r="232" spans="1:22" ht="12.75">
      <c r="A232" s="103" t="s">
        <v>559</v>
      </c>
      <c r="L232" s="512"/>
      <c r="M232" s="512"/>
      <c r="N232" s="512"/>
      <c r="O232" s="512"/>
      <c r="P232" s="105"/>
      <c r="Q232" s="105"/>
      <c r="R232" s="516"/>
      <c r="S232" s="516"/>
      <c r="T232" s="512"/>
      <c r="U232" s="512"/>
      <c r="V232" s="105"/>
    </row>
    <row r="233" spans="1:22" ht="12.75">
      <c r="A233" s="659" t="s">
        <v>243</v>
      </c>
      <c r="B233" s="659"/>
      <c r="C233" s="659"/>
      <c r="D233" s="154"/>
      <c r="E233" s="154"/>
      <c r="F233" s="154"/>
      <c r="G233" s="154"/>
      <c r="H233" s="154"/>
      <c r="I233" s="154"/>
      <c r="J233" s="154"/>
      <c r="L233" s="105"/>
      <c r="M233" s="105"/>
      <c r="N233" s="105"/>
      <c r="O233" s="105"/>
      <c r="P233" s="105"/>
      <c r="Q233" s="105"/>
      <c r="R233" s="105"/>
      <c r="S233" s="105"/>
      <c r="T233" s="105"/>
      <c r="U233" s="105"/>
      <c r="V233" s="105"/>
    </row>
    <row r="234" spans="12:22" ht="13.5" thickBot="1">
      <c r="L234" s="137"/>
      <c r="M234" s="105"/>
      <c r="N234" s="105"/>
      <c r="O234" s="105"/>
      <c r="P234" s="105"/>
      <c r="Q234" s="105"/>
      <c r="R234" s="105"/>
      <c r="S234" s="105"/>
      <c r="T234" s="105"/>
      <c r="U234" s="105"/>
      <c r="V234" s="105"/>
    </row>
    <row r="235" spans="1:22" ht="12.75">
      <c r="A235" s="667" t="s">
        <v>188</v>
      </c>
      <c r="B235" s="663" t="s">
        <v>432</v>
      </c>
      <c r="C235" s="663"/>
      <c r="D235" s="663" t="s">
        <v>431</v>
      </c>
      <c r="E235" s="663"/>
      <c r="F235" s="663"/>
      <c r="G235" s="663" t="s">
        <v>429</v>
      </c>
      <c r="H235" s="663"/>
      <c r="I235" s="663" t="s">
        <v>430</v>
      </c>
      <c r="J235" s="665"/>
      <c r="L235" s="105"/>
      <c r="M235" s="105"/>
      <c r="N235" s="105"/>
      <c r="O235" s="105"/>
      <c r="P235" s="105"/>
      <c r="Q235" s="105"/>
      <c r="R235" s="105"/>
      <c r="S235" s="105"/>
      <c r="T235" s="105"/>
      <c r="U235" s="105"/>
      <c r="V235" s="105"/>
    </row>
    <row r="236" spans="1:22" ht="12.75">
      <c r="A236" s="668"/>
      <c r="B236" s="664"/>
      <c r="C236" s="664"/>
      <c r="D236" s="664"/>
      <c r="E236" s="664"/>
      <c r="F236" s="664"/>
      <c r="G236" s="664"/>
      <c r="H236" s="664"/>
      <c r="I236" s="664"/>
      <c r="J236" s="666"/>
      <c r="L236" s="582"/>
      <c r="M236" s="582"/>
      <c r="N236" s="582"/>
      <c r="O236" s="582"/>
      <c r="P236" s="105"/>
      <c r="Q236" s="105"/>
      <c r="R236" s="512"/>
      <c r="S236" s="512"/>
      <c r="T236" s="512"/>
      <c r="U236" s="512"/>
      <c r="V236" s="105"/>
    </row>
    <row r="237" spans="1:22" ht="25.5">
      <c r="A237" s="170" t="s">
        <v>562</v>
      </c>
      <c r="B237" s="464"/>
      <c r="C237" s="464"/>
      <c r="D237" s="464"/>
      <c r="E237" s="464"/>
      <c r="F237" s="464"/>
      <c r="G237" s="464"/>
      <c r="H237" s="464"/>
      <c r="I237" s="464"/>
      <c r="J237" s="465"/>
      <c r="L237" s="512"/>
      <c r="M237" s="512"/>
      <c r="N237" s="512"/>
      <c r="O237" s="512"/>
      <c r="P237" s="105"/>
      <c r="Q237" s="105"/>
      <c r="R237" s="512"/>
      <c r="S237" s="512"/>
      <c r="T237" s="512"/>
      <c r="U237" s="512"/>
      <c r="V237" s="105"/>
    </row>
    <row r="238" spans="1:22" ht="25.5">
      <c r="A238" s="157" t="s">
        <v>228</v>
      </c>
      <c r="B238" s="418"/>
      <c r="C238" s="418"/>
      <c r="D238" s="418"/>
      <c r="E238" s="418"/>
      <c r="F238" s="418"/>
      <c r="G238" s="418"/>
      <c r="H238" s="418"/>
      <c r="I238" s="418"/>
      <c r="J238" s="655"/>
      <c r="L238" s="512"/>
      <c r="M238" s="512"/>
      <c r="N238" s="512"/>
      <c r="O238" s="512"/>
      <c r="P238" s="105"/>
      <c r="Q238" s="105"/>
      <c r="R238" s="512"/>
      <c r="S238" s="512"/>
      <c r="T238" s="512"/>
      <c r="U238" s="512"/>
      <c r="V238" s="105"/>
    </row>
    <row r="239" spans="1:22" ht="12.75">
      <c r="A239" s="157" t="s">
        <v>229</v>
      </c>
      <c r="B239" s="418"/>
      <c r="C239" s="418"/>
      <c r="D239" s="418"/>
      <c r="E239" s="418"/>
      <c r="F239" s="418"/>
      <c r="G239" s="418"/>
      <c r="H239" s="418"/>
      <c r="I239" s="418"/>
      <c r="J239" s="655"/>
      <c r="L239" s="512"/>
      <c r="M239" s="512"/>
      <c r="N239" s="512"/>
      <c r="O239" s="512"/>
      <c r="P239" s="105"/>
      <c r="Q239" s="105"/>
      <c r="R239" s="512"/>
      <c r="S239" s="512"/>
      <c r="T239" s="512"/>
      <c r="U239" s="512"/>
      <c r="V239" s="105"/>
    </row>
    <row r="240" spans="1:22" ht="25.5">
      <c r="A240" s="157" t="s">
        <v>385</v>
      </c>
      <c r="B240" s="418"/>
      <c r="C240" s="418"/>
      <c r="D240" s="418"/>
      <c r="E240" s="418"/>
      <c r="F240" s="418"/>
      <c r="G240" s="418"/>
      <c r="H240" s="418"/>
      <c r="I240" s="418"/>
      <c r="J240" s="655"/>
      <c r="L240" s="512"/>
      <c r="M240" s="512"/>
      <c r="N240" s="512"/>
      <c r="O240" s="512"/>
      <c r="P240" s="105"/>
      <c r="Q240" s="105"/>
      <c r="R240" s="512"/>
      <c r="S240" s="512"/>
      <c r="T240" s="512"/>
      <c r="U240" s="512"/>
      <c r="V240" s="105"/>
    </row>
    <row r="241" spans="1:22" ht="12.75">
      <c r="A241" s="157" t="s">
        <v>244</v>
      </c>
      <c r="B241" s="418"/>
      <c r="C241" s="418"/>
      <c r="D241" s="418"/>
      <c r="E241" s="418"/>
      <c r="F241" s="418"/>
      <c r="G241" s="418"/>
      <c r="H241" s="418"/>
      <c r="I241" s="418"/>
      <c r="J241" s="655"/>
      <c r="L241" s="512"/>
      <c r="M241" s="512"/>
      <c r="N241" s="512"/>
      <c r="O241" s="512"/>
      <c r="P241" s="105"/>
      <c r="Q241" s="105"/>
      <c r="R241" s="512"/>
      <c r="S241" s="512"/>
      <c r="T241" s="512"/>
      <c r="U241" s="512"/>
      <c r="V241" s="105"/>
    </row>
    <row r="242" spans="1:22" ht="25.5">
      <c r="A242" s="157" t="s">
        <v>563</v>
      </c>
      <c r="B242" s="418"/>
      <c r="C242" s="418"/>
      <c r="D242" s="418"/>
      <c r="E242" s="418"/>
      <c r="F242" s="418"/>
      <c r="G242" s="418"/>
      <c r="H242" s="418"/>
      <c r="I242" s="418"/>
      <c r="J242" s="655"/>
      <c r="L242" s="512"/>
      <c r="M242" s="512"/>
      <c r="N242" s="512"/>
      <c r="O242" s="512"/>
      <c r="P242" s="105"/>
      <c r="Q242" s="105"/>
      <c r="R242" s="512"/>
      <c r="S242" s="512"/>
      <c r="T242" s="512"/>
      <c r="U242" s="512"/>
      <c r="V242" s="105"/>
    </row>
    <row r="243" spans="1:22" ht="25.5">
      <c r="A243" s="157" t="s">
        <v>228</v>
      </c>
      <c r="B243" s="418"/>
      <c r="C243" s="418"/>
      <c r="D243" s="418"/>
      <c r="E243" s="418"/>
      <c r="F243" s="418"/>
      <c r="G243" s="418"/>
      <c r="H243" s="418"/>
      <c r="I243" s="418"/>
      <c r="J243" s="655"/>
      <c r="L243" s="512"/>
      <c r="M243" s="512"/>
      <c r="N243" s="512"/>
      <c r="O243" s="512"/>
      <c r="P243" s="105"/>
      <c r="Q243" s="105"/>
      <c r="R243" s="512"/>
      <c r="S243" s="512"/>
      <c r="T243" s="512"/>
      <c r="U243" s="512"/>
      <c r="V243" s="105"/>
    </row>
    <row r="244" spans="1:22" ht="12.75">
      <c r="A244" s="157" t="s">
        <v>229</v>
      </c>
      <c r="B244" s="418"/>
      <c r="C244" s="418"/>
      <c r="D244" s="418"/>
      <c r="E244" s="418"/>
      <c r="F244" s="418"/>
      <c r="G244" s="418"/>
      <c r="H244" s="418"/>
      <c r="I244" s="418"/>
      <c r="J244" s="655"/>
      <c r="L244" s="512"/>
      <c r="M244" s="512"/>
      <c r="N244" s="512"/>
      <c r="O244" s="512"/>
      <c r="P244" s="105"/>
      <c r="Q244" s="105"/>
      <c r="R244" s="512"/>
      <c r="S244" s="512"/>
      <c r="T244" s="512"/>
      <c r="U244" s="512"/>
      <c r="V244" s="105"/>
    </row>
    <row r="245" spans="1:22" ht="25.5">
      <c r="A245" s="157" t="s">
        <v>385</v>
      </c>
      <c r="B245" s="418"/>
      <c r="C245" s="418"/>
      <c r="D245" s="418"/>
      <c r="E245" s="418"/>
      <c r="F245" s="418"/>
      <c r="G245" s="418"/>
      <c r="H245" s="418"/>
      <c r="I245" s="418"/>
      <c r="J245" s="655"/>
      <c r="L245" s="512"/>
      <c r="M245" s="512"/>
      <c r="N245" s="512"/>
      <c r="O245" s="512"/>
      <c r="P245" s="105"/>
      <c r="Q245" s="105"/>
      <c r="R245" s="512"/>
      <c r="S245" s="512"/>
      <c r="T245" s="512"/>
      <c r="U245" s="512"/>
      <c r="V245" s="105"/>
    </row>
    <row r="246" spans="1:22" ht="12.75">
      <c r="A246" s="157" t="s">
        <v>244</v>
      </c>
      <c r="B246" s="418"/>
      <c r="C246" s="418"/>
      <c r="D246" s="418"/>
      <c r="E246" s="418"/>
      <c r="F246" s="418"/>
      <c r="G246" s="418"/>
      <c r="H246" s="418"/>
      <c r="I246" s="418"/>
      <c r="J246" s="655"/>
      <c r="L246" s="512"/>
      <c r="M246" s="512"/>
      <c r="N246" s="512"/>
      <c r="O246" s="512"/>
      <c r="P246" s="105"/>
      <c r="Q246" s="105"/>
      <c r="R246" s="512"/>
      <c r="S246" s="512"/>
      <c r="T246" s="512"/>
      <c r="U246" s="512"/>
      <c r="V246" s="105"/>
    </row>
    <row r="247" spans="1:22" ht="25.5">
      <c r="A247" s="157" t="s">
        <v>564</v>
      </c>
      <c r="B247" s="418"/>
      <c r="C247" s="418"/>
      <c r="D247" s="418"/>
      <c r="E247" s="418"/>
      <c r="F247" s="418"/>
      <c r="G247" s="418"/>
      <c r="H247" s="418"/>
      <c r="I247" s="418"/>
      <c r="J247" s="655"/>
      <c r="L247" s="512"/>
      <c r="M247" s="512"/>
      <c r="N247" s="512"/>
      <c r="O247" s="512"/>
      <c r="P247" s="105"/>
      <c r="Q247" s="105"/>
      <c r="R247" s="512"/>
      <c r="S247" s="512"/>
      <c r="T247" s="512"/>
      <c r="U247" s="512"/>
      <c r="V247" s="105"/>
    </row>
    <row r="248" spans="1:22" ht="25.5">
      <c r="A248" s="157" t="s">
        <v>228</v>
      </c>
      <c r="B248" s="418"/>
      <c r="C248" s="418"/>
      <c r="D248" s="418"/>
      <c r="E248" s="418"/>
      <c r="F248" s="418"/>
      <c r="G248" s="418"/>
      <c r="H248" s="418"/>
      <c r="I248" s="418"/>
      <c r="J248" s="655"/>
      <c r="L248" s="512"/>
      <c r="M248" s="512"/>
      <c r="N248" s="512"/>
      <c r="O248" s="512"/>
      <c r="P248" s="105"/>
      <c r="Q248" s="105"/>
      <c r="R248" s="512"/>
      <c r="S248" s="512"/>
      <c r="T248" s="512"/>
      <c r="U248" s="512"/>
      <c r="V248" s="105"/>
    </row>
    <row r="249" spans="1:22" ht="12.75">
      <c r="A249" s="157" t="s">
        <v>229</v>
      </c>
      <c r="B249" s="418"/>
      <c r="C249" s="418"/>
      <c r="D249" s="418"/>
      <c r="E249" s="418"/>
      <c r="F249" s="418"/>
      <c r="G249" s="418"/>
      <c r="H249" s="418"/>
      <c r="I249" s="418"/>
      <c r="J249" s="655"/>
      <c r="L249" s="512"/>
      <c r="M249" s="512"/>
      <c r="N249" s="512"/>
      <c r="O249" s="512"/>
      <c r="P249" s="105"/>
      <c r="Q249" s="105"/>
      <c r="R249" s="512"/>
      <c r="S249" s="512"/>
      <c r="T249" s="512"/>
      <c r="U249" s="512"/>
      <c r="V249" s="105"/>
    </row>
    <row r="250" spans="1:22" ht="25.5">
      <c r="A250" s="157" t="s">
        <v>385</v>
      </c>
      <c r="B250" s="418"/>
      <c r="C250" s="418"/>
      <c r="D250" s="418"/>
      <c r="E250" s="418"/>
      <c r="F250" s="418"/>
      <c r="G250" s="418"/>
      <c r="H250" s="418"/>
      <c r="I250" s="418"/>
      <c r="J250" s="655"/>
      <c r="L250" s="512"/>
      <c r="M250" s="512"/>
      <c r="N250" s="512"/>
      <c r="O250" s="512"/>
      <c r="P250" s="105"/>
      <c r="Q250" s="105"/>
      <c r="R250" s="512"/>
      <c r="S250" s="512"/>
      <c r="T250" s="512"/>
      <c r="U250" s="512"/>
      <c r="V250" s="105"/>
    </row>
    <row r="251" spans="1:22" ht="13.5" thickBot="1">
      <c r="A251" s="173" t="s">
        <v>244</v>
      </c>
      <c r="B251" s="661"/>
      <c r="C251" s="661"/>
      <c r="D251" s="661"/>
      <c r="E251" s="661"/>
      <c r="F251" s="661"/>
      <c r="G251" s="661"/>
      <c r="H251" s="661"/>
      <c r="I251" s="661"/>
      <c r="J251" s="662"/>
      <c r="L251" s="512"/>
      <c r="M251" s="512"/>
      <c r="N251" s="512"/>
      <c r="O251" s="512"/>
      <c r="P251" s="105"/>
      <c r="Q251" s="105"/>
      <c r="R251" s="512"/>
      <c r="S251" s="512"/>
      <c r="T251" s="512"/>
      <c r="U251" s="512"/>
      <c r="V251" s="105"/>
    </row>
    <row r="252" spans="12:22" ht="13.5" thickTop="1">
      <c r="L252" s="512"/>
      <c r="M252" s="512"/>
      <c r="N252" s="512"/>
      <c r="O252" s="512"/>
      <c r="P252" s="105"/>
      <c r="Q252" s="105"/>
      <c r="R252" s="516"/>
      <c r="S252" s="516"/>
      <c r="T252" s="512"/>
      <c r="U252" s="512"/>
      <c r="V252" s="105"/>
    </row>
    <row r="253" spans="1:22" ht="12.75">
      <c r="A253" s="103" t="s">
        <v>192</v>
      </c>
      <c r="L253" s="105"/>
      <c r="M253" s="105"/>
      <c r="N253" s="105"/>
      <c r="O253" s="105"/>
      <c r="P253" s="105"/>
      <c r="Q253" s="105"/>
      <c r="R253" s="105"/>
      <c r="S253" s="105"/>
      <c r="T253" s="105"/>
      <c r="U253" s="105"/>
      <c r="V253" s="105"/>
    </row>
    <row r="254" spans="12:22" ht="12.75">
      <c r="L254" s="512"/>
      <c r="M254" s="512"/>
      <c r="N254" s="512"/>
      <c r="O254" s="512"/>
      <c r="P254" s="105"/>
      <c r="Q254" s="105"/>
      <c r="R254" s="512"/>
      <c r="S254" s="512"/>
      <c r="T254" s="512"/>
      <c r="U254" s="512"/>
      <c r="V254" s="105"/>
    </row>
    <row r="255" spans="1:22" ht="12.75">
      <c r="A255" s="659" t="s">
        <v>245</v>
      </c>
      <c r="B255" s="659"/>
      <c r="C255" s="659"/>
      <c r="D255" s="660"/>
      <c r="E255" s="660"/>
      <c r="F255" s="660"/>
      <c r="G255" s="660"/>
      <c r="H255" s="154"/>
      <c r="I255" s="154"/>
      <c r="J255" s="154"/>
      <c r="L255" s="512"/>
      <c r="M255" s="512"/>
      <c r="N255" s="512"/>
      <c r="O255" s="512"/>
      <c r="P255" s="105"/>
      <c r="Q255" s="105"/>
      <c r="R255" s="512"/>
      <c r="S255" s="512"/>
      <c r="T255" s="512"/>
      <c r="U255" s="512"/>
      <c r="V255" s="105"/>
    </row>
    <row r="256" spans="12:22" ht="13.5" thickBot="1">
      <c r="L256" s="512"/>
      <c r="M256" s="512"/>
      <c r="N256" s="512"/>
      <c r="O256" s="512"/>
      <c r="P256" s="105"/>
      <c r="Q256" s="105"/>
      <c r="R256" s="512"/>
      <c r="S256" s="512"/>
      <c r="T256" s="512"/>
      <c r="U256" s="512"/>
      <c r="V256" s="105"/>
    </row>
    <row r="257" spans="1:22" ht="12.75">
      <c r="A257" s="561" t="s">
        <v>245</v>
      </c>
      <c r="B257" s="657"/>
      <c r="C257" s="658"/>
      <c r="D257" s="366" t="s">
        <v>476</v>
      </c>
      <c r="E257" s="366"/>
      <c r="F257" s="366"/>
      <c r="G257" s="366"/>
      <c r="H257" s="366" t="s">
        <v>432</v>
      </c>
      <c r="I257" s="366"/>
      <c r="J257" s="367"/>
      <c r="L257" s="656"/>
      <c r="M257" s="656"/>
      <c r="N257" s="656"/>
      <c r="O257" s="656"/>
      <c r="P257" s="105"/>
      <c r="Q257" s="105"/>
      <c r="R257" s="512"/>
      <c r="S257" s="512"/>
      <c r="T257" s="512"/>
      <c r="U257" s="512"/>
      <c r="V257" s="105"/>
    </row>
    <row r="258" spans="1:22" ht="12.75">
      <c r="A258" s="650" t="s">
        <v>246</v>
      </c>
      <c r="B258" s="651"/>
      <c r="C258" s="651"/>
      <c r="D258" s="464"/>
      <c r="E258" s="464"/>
      <c r="F258" s="464"/>
      <c r="G258" s="464"/>
      <c r="H258" s="464"/>
      <c r="I258" s="464"/>
      <c r="J258" s="465"/>
      <c r="L258" s="512"/>
      <c r="M258" s="512"/>
      <c r="N258" s="512"/>
      <c r="O258" s="512"/>
      <c r="P258" s="105"/>
      <c r="Q258" s="105"/>
      <c r="R258" s="512"/>
      <c r="S258" s="512"/>
      <c r="T258" s="512"/>
      <c r="U258" s="512"/>
      <c r="V258" s="105"/>
    </row>
    <row r="259" spans="1:22" ht="12.75">
      <c r="A259" s="264" t="s">
        <v>247</v>
      </c>
      <c r="B259" s="265"/>
      <c r="C259" s="266"/>
      <c r="D259" s="418"/>
      <c r="E259" s="418"/>
      <c r="F259" s="418"/>
      <c r="G259" s="418"/>
      <c r="H259" s="418"/>
      <c r="I259" s="418"/>
      <c r="J259" s="655"/>
      <c r="L259" s="512"/>
      <c r="M259" s="512"/>
      <c r="N259" s="512"/>
      <c r="O259" s="512"/>
      <c r="P259" s="105"/>
      <c r="Q259" s="105"/>
      <c r="R259" s="512"/>
      <c r="S259" s="512"/>
      <c r="T259" s="512"/>
      <c r="U259" s="512"/>
      <c r="V259" s="105"/>
    </row>
    <row r="260" spans="1:22" ht="12.75">
      <c r="A260" s="264" t="s">
        <v>248</v>
      </c>
      <c r="B260" s="265"/>
      <c r="C260" s="266"/>
      <c r="D260" s="418"/>
      <c r="E260" s="418"/>
      <c r="F260" s="418"/>
      <c r="G260" s="418"/>
      <c r="H260" s="418"/>
      <c r="I260" s="418"/>
      <c r="J260" s="655"/>
      <c r="L260" s="512"/>
      <c r="M260" s="512"/>
      <c r="N260" s="512"/>
      <c r="O260" s="512"/>
      <c r="P260" s="105"/>
      <c r="Q260" s="105"/>
      <c r="R260" s="512"/>
      <c r="S260" s="512"/>
      <c r="T260" s="512"/>
      <c r="U260" s="512"/>
      <c r="V260" s="105"/>
    </row>
    <row r="261" spans="1:22" ht="12.75">
      <c r="A261" s="264" t="s">
        <v>249</v>
      </c>
      <c r="B261" s="265"/>
      <c r="C261" s="266"/>
      <c r="D261" s="418"/>
      <c r="E261" s="418"/>
      <c r="F261" s="418"/>
      <c r="G261" s="418"/>
      <c r="H261" s="418"/>
      <c r="I261" s="418"/>
      <c r="J261" s="655"/>
      <c r="L261" s="512"/>
      <c r="M261" s="512"/>
      <c r="N261" s="512"/>
      <c r="O261" s="512"/>
      <c r="P261" s="105"/>
      <c r="Q261" s="105"/>
      <c r="R261" s="512"/>
      <c r="S261" s="512"/>
      <c r="T261" s="512"/>
      <c r="U261" s="512"/>
      <c r="V261" s="105"/>
    </row>
    <row r="262" spans="1:22" ht="12.75">
      <c r="A262" s="404" t="s">
        <v>250</v>
      </c>
      <c r="B262" s="405"/>
      <c r="C262" s="405"/>
      <c r="D262" s="418"/>
      <c r="E262" s="418"/>
      <c r="F262" s="418"/>
      <c r="G262" s="418"/>
      <c r="H262" s="418"/>
      <c r="I262" s="418"/>
      <c r="J262" s="655"/>
      <c r="L262" s="512"/>
      <c r="M262" s="512"/>
      <c r="N262" s="512"/>
      <c r="O262" s="512"/>
      <c r="P262" s="105"/>
      <c r="Q262" s="105"/>
      <c r="R262" s="512"/>
      <c r="S262" s="512"/>
      <c r="T262" s="512"/>
      <c r="U262" s="512"/>
      <c r="V262" s="105"/>
    </row>
    <row r="263" spans="1:22" ht="13.5" thickBot="1">
      <c r="A263" s="593" t="s">
        <v>565</v>
      </c>
      <c r="B263" s="594"/>
      <c r="C263" s="594"/>
      <c r="D263" s="653"/>
      <c r="E263" s="653"/>
      <c r="F263" s="653"/>
      <c r="G263" s="653"/>
      <c r="H263" s="653"/>
      <c r="I263" s="653"/>
      <c r="J263" s="654"/>
      <c r="L263" s="582"/>
      <c r="M263" s="582"/>
      <c r="N263" s="582"/>
      <c r="O263" s="582"/>
      <c r="P263" s="105"/>
      <c r="Q263" s="105"/>
      <c r="R263" s="512"/>
      <c r="S263" s="512"/>
      <c r="T263" s="512"/>
      <c r="U263" s="512"/>
      <c r="V263" s="105"/>
    </row>
    <row r="264" spans="12:22" ht="13.5" thickTop="1">
      <c r="L264" s="512"/>
      <c r="M264" s="512"/>
      <c r="N264" s="512"/>
      <c r="O264" s="512"/>
      <c r="P264" s="105"/>
      <c r="Q264" s="105"/>
      <c r="R264" s="512"/>
      <c r="S264" s="512"/>
      <c r="T264" s="512"/>
      <c r="U264" s="512"/>
      <c r="V264" s="105"/>
    </row>
    <row r="265" spans="12:22" ht="12.75">
      <c r="L265" s="512"/>
      <c r="M265" s="512"/>
      <c r="N265" s="512"/>
      <c r="O265" s="512"/>
      <c r="P265" s="105"/>
      <c r="Q265" s="105"/>
      <c r="R265" s="512"/>
      <c r="S265" s="512"/>
      <c r="T265" s="512"/>
      <c r="U265" s="512"/>
      <c r="V265" s="105"/>
    </row>
    <row r="266" spans="1:22" ht="13.5" thickBot="1">
      <c r="A266" s="103" t="s">
        <v>559</v>
      </c>
      <c r="L266" s="512"/>
      <c r="M266" s="512"/>
      <c r="N266" s="512"/>
      <c r="O266" s="512"/>
      <c r="P266" s="105"/>
      <c r="Q266" s="105"/>
      <c r="R266" s="512"/>
      <c r="S266" s="512"/>
      <c r="T266" s="512"/>
      <c r="U266" s="512"/>
      <c r="V266" s="105"/>
    </row>
    <row r="267" spans="1:22" ht="12.75">
      <c r="A267" s="634" t="s">
        <v>251</v>
      </c>
      <c r="B267" s="635"/>
      <c r="C267" s="636"/>
      <c r="D267" s="366" t="s">
        <v>476</v>
      </c>
      <c r="E267" s="366"/>
      <c r="F267" s="366"/>
      <c r="G267" s="366"/>
      <c r="H267" s="366" t="s">
        <v>432</v>
      </c>
      <c r="I267" s="366"/>
      <c r="J267" s="367"/>
      <c r="L267" s="512"/>
      <c r="M267" s="512"/>
      <c r="N267" s="512"/>
      <c r="O267" s="512"/>
      <c r="P267" s="105"/>
      <c r="Q267" s="105"/>
      <c r="R267" s="512"/>
      <c r="S267" s="512"/>
      <c r="T267" s="512"/>
      <c r="U267" s="512"/>
      <c r="V267" s="105"/>
    </row>
    <row r="268" spans="1:22" ht="12.75">
      <c r="A268" s="650" t="s">
        <v>368</v>
      </c>
      <c r="B268" s="651"/>
      <c r="C268" s="652"/>
      <c r="D268" s="480"/>
      <c r="E268" s="480"/>
      <c r="F268" s="480"/>
      <c r="G268" s="480"/>
      <c r="H268" s="480"/>
      <c r="I268" s="480"/>
      <c r="J268" s="620"/>
      <c r="L268" s="512"/>
      <c r="M268" s="512"/>
      <c r="N268" s="512"/>
      <c r="O268" s="512"/>
      <c r="P268" s="105"/>
      <c r="Q268" s="105"/>
      <c r="R268" s="516"/>
      <c r="S268" s="516"/>
      <c r="T268" s="512"/>
      <c r="U268" s="512"/>
      <c r="V268" s="105"/>
    </row>
    <row r="269" spans="1:22" ht="12.75">
      <c r="A269" s="404" t="s">
        <v>369</v>
      </c>
      <c r="B269" s="405"/>
      <c r="C269" s="649"/>
      <c r="D269" s="281"/>
      <c r="E269" s="281"/>
      <c r="F269" s="281"/>
      <c r="G269" s="281"/>
      <c r="H269" s="281"/>
      <c r="I269" s="281"/>
      <c r="J269" s="268"/>
      <c r="L269" s="105"/>
      <c r="M269" s="105"/>
      <c r="N269" s="105"/>
      <c r="O269" s="105"/>
      <c r="P269" s="105"/>
      <c r="Q269" s="105"/>
      <c r="R269" s="105"/>
      <c r="S269" s="105"/>
      <c r="T269" s="105"/>
      <c r="U269" s="105"/>
      <c r="V269" s="105"/>
    </row>
    <row r="270" spans="1:22" ht="12.75">
      <c r="A270" s="404" t="s">
        <v>370</v>
      </c>
      <c r="B270" s="405"/>
      <c r="C270" s="649"/>
      <c r="D270" s="281"/>
      <c r="E270" s="281"/>
      <c r="F270" s="281"/>
      <c r="G270" s="281"/>
      <c r="H270" s="281"/>
      <c r="I270" s="281"/>
      <c r="J270" s="268"/>
      <c r="L270" s="137"/>
      <c r="M270" s="105"/>
      <c r="N270" s="105"/>
      <c r="O270" s="105"/>
      <c r="P270" s="105"/>
      <c r="Q270" s="105"/>
      <c r="R270" s="105"/>
      <c r="S270" s="105"/>
      <c r="T270" s="105"/>
      <c r="U270" s="105"/>
      <c r="V270" s="105"/>
    </row>
    <row r="271" spans="1:22" ht="12.75">
      <c r="A271" s="646" t="s">
        <v>371</v>
      </c>
      <c r="B271" s="647"/>
      <c r="C271" s="648"/>
      <c r="D271" s="414"/>
      <c r="E271" s="414"/>
      <c r="F271" s="414"/>
      <c r="G271" s="414"/>
      <c r="H271" s="414"/>
      <c r="I271" s="414"/>
      <c r="J271" s="415"/>
      <c r="L271" s="105"/>
      <c r="M271" s="105"/>
      <c r="N271" s="105"/>
      <c r="O271" s="105"/>
      <c r="P271" s="105"/>
      <c r="Q271" s="105"/>
      <c r="R271" s="105"/>
      <c r="S271" s="105"/>
      <c r="T271" s="105"/>
      <c r="U271" s="105"/>
      <c r="V271" s="105"/>
    </row>
    <row r="272" spans="1:22" ht="12.75">
      <c r="A272" s="404" t="s">
        <v>586</v>
      </c>
      <c r="B272" s="405"/>
      <c r="C272" s="405"/>
      <c r="D272" s="267">
        <v>863069507</v>
      </c>
      <c r="E272" s="261"/>
      <c r="F272" s="261"/>
      <c r="G272" s="262"/>
      <c r="H272" s="267"/>
      <c r="I272" s="261"/>
      <c r="J272" s="506"/>
      <c r="L272" s="105"/>
      <c r="M272" s="105"/>
      <c r="N272" s="105"/>
      <c r="O272" s="105"/>
      <c r="P272" s="105"/>
      <c r="Q272" s="105"/>
      <c r="R272" s="105"/>
      <c r="S272" s="105"/>
      <c r="T272" s="105"/>
      <c r="U272" s="105"/>
      <c r="V272" s="105"/>
    </row>
    <row r="273" spans="1:22" ht="12.75">
      <c r="A273" s="644" t="s">
        <v>587</v>
      </c>
      <c r="B273" s="645"/>
      <c r="C273" s="645"/>
      <c r="D273" s="627">
        <f>32611067+87542456</f>
        <v>120153523</v>
      </c>
      <c r="E273" s="628"/>
      <c r="F273" s="628"/>
      <c r="G273" s="629"/>
      <c r="H273" s="627">
        <v>774772927</v>
      </c>
      <c r="I273" s="628"/>
      <c r="J273" s="630"/>
      <c r="L273" s="582"/>
      <c r="M273" s="582"/>
      <c r="N273" s="582"/>
      <c r="O273" s="582"/>
      <c r="P273" s="105"/>
      <c r="Q273" s="105"/>
      <c r="R273" s="512"/>
      <c r="S273" s="512"/>
      <c r="T273" s="512"/>
      <c r="U273" s="512"/>
      <c r="V273" s="105"/>
    </row>
    <row r="274" spans="1:22" s="174" customFormat="1" ht="12">
      <c r="A274" s="374" t="s">
        <v>588</v>
      </c>
      <c r="B274" s="375"/>
      <c r="C274" s="376"/>
      <c r="D274" s="641">
        <f>D272+D273</f>
        <v>983223030</v>
      </c>
      <c r="E274" s="642"/>
      <c r="F274" s="642"/>
      <c r="G274" s="643"/>
      <c r="H274" s="641">
        <f>H273</f>
        <v>774772927</v>
      </c>
      <c r="I274" s="642"/>
      <c r="J274" s="643"/>
      <c r="L274" s="516"/>
      <c r="M274" s="516"/>
      <c r="N274" s="516"/>
      <c r="O274" s="516"/>
      <c r="P274" s="137"/>
      <c r="Q274" s="137"/>
      <c r="R274" s="516"/>
      <c r="S274" s="516"/>
      <c r="T274" s="516"/>
      <c r="U274" s="516"/>
      <c r="V274" s="137"/>
    </row>
    <row r="275" spans="12:22" ht="13.5" thickBot="1">
      <c r="L275" s="512"/>
      <c r="M275" s="512"/>
      <c r="N275" s="512"/>
      <c r="O275" s="512"/>
      <c r="P275" s="105"/>
      <c r="Q275" s="105"/>
      <c r="R275" s="516"/>
      <c r="S275" s="516"/>
      <c r="T275" s="512"/>
      <c r="U275" s="512"/>
      <c r="V275" s="105"/>
    </row>
    <row r="276" spans="1:22" ht="12.75">
      <c r="A276" s="634" t="s">
        <v>372</v>
      </c>
      <c r="B276" s="635"/>
      <c r="C276" s="636"/>
      <c r="D276" s="366" t="s">
        <v>476</v>
      </c>
      <c r="E276" s="366"/>
      <c r="F276" s="366"/>
      <c r="G276" s="366"/>
      <c r="H276" s="366" t="s">
        <v>432</v>
      </c>
      <c r="I276" s="366"/>
      <c r="J276" s="367"/>
      <c r="L276" s="105"/>
      <c r="M276" s="105"/>
      <c r="N276" s="105"/>
      <c r="O276" s="105"/>
      <c r="P276" s="105"/>
      <c r="Q276" s="105"/>
      <c r="R276" s="105"/>
      <c r="S276" s="105"/>
      <c r="T276" s="105"/>
      <c r="U276" s="105"/>
      <c r="V276" s="105"/>
    </row>
    <row r="277" spans="1:22" ht="12.75">
      <c r="A277" s="477" t="s">
        <v>386</v>
      </c>
      <c r="B277" s="478"/>
      <c r="C277" s="479"/>
      <c r="D277" s="637">
        <v>0</v>
      </c>
      <c r="E277" s="638"/>
      <c r="F277" s="638"/>
      <c r="G277" s="639"/>
      <c r="H277" s="640">
        <v>13214047950</v>
      </c>
      <c r="I277" s="480"/>
      <c r="J277" s="620"/>
      <c r="L277" s="137"/>
      <c r="M277" s="105"/>
      <c r="N277" s="105"/>
      <c r="O277" s="105"/>
      <c r="P277" s="105"/>
      <c r="Q277" s="105"/>
      <c r="R277" s="105"/>
      <c r="S277" s="105"/>
      <c r="T277" s="105"/>
      <c r="U277" s="105"/>
      <c r="V277" s="105"/>
    </row>
    <row r="278" spans="1:22" ht="12.75">
      <c r="A278" s="349" t="s">
        <v>252</v>
      </c>
      <c r="B278" s="350"/>
      <c r="C278" s="483"/>
      <c r="D278" s="267">
        <v>0</v>
      </c>
      <c r="E278" s="261"/>
      <c r="F278" s="261"/>
      <c r="G278" s="262"/>
      <c r="H278" s="262">
        <v>0</v>
      </c>
      <c r="I278" s="281"/>
      <c r="J278" s="268"/>
      <c r="L278" s="582"/>
      <c r="M278" s="582"/>
      <c r="N278" s="582"/>
      <c r="O278" s="582"/>
      <c r="P278" s="105"/>
      <c r="Q278" s="105"/>
      <c r="R278" s="512"/>
      <c r="S278" s="512"/>
      <c r="T278" s="512"/>
      <c r="U278" s="512"/>
      <c r="V278" s="105"/>
    </row>
    <row r="279" spans="1:22" ht="13.5" thickBot="1">
      <c r="A279" s="269" t="s">
        <v>547</v>
      </c>
      <c r="B279" s="270"/>
      <c r="C279" s="270"/>
      <c r="D279" s="271"/>
      <c r="E279" s="271"/>
      <c r="F279" s="271"/>
      <c r="G279" s="271"/>
      <c r="H279" s="633"/>
      <c r="I279" s="271"/>
      <c r="J279" s="272"/>
      <c r="L279" s="512"/>
      <c r="M279" s="512"/>
      <c r="N279" s="512"/>
      <c r="O279" s="512"/>
      <c r="P279" s="105"/>
      <c r="Q279" s="105"/>
      <c r="R279" s="512"/>
      <c r="S279" s="512"/>
      <c r="T279" s="512"/>
      <c r="U279" s="512"/>
      <c r="V279" s="105"/>
    </row>
    <row r="280" spans="6:22" ht="13.5" thickTop="1">
      <c r="F280" s="120"/>
      <c r="G280" s="120"/>
      <c r="L280" s="512"/>
      <c r="M280" s="512"/>
      <c r="N280" s="512"/>
      <c r="O280" s="512"/>
      <c r="P280" s="152"/>
      <c r="Q280" s="105"/>
      <c r="R280" s="512"/>
      <c r="S280" s="512"/>
      <c r="T280" s="512"/>
      <c r="U280" s="512"/>
      <c r="V280" s="105"/>
    </row>
    <row r="281" spans="12:22" ht="13.5" thickBot="1">
      <c r="L281" s="582"/>
      <c r="M281" s="582"/>
      <c r="N281" s="582"/>
      <c r="O281" s="582"/>
      <c r="P281" s="105"/>
      <c r="Q281" s="105"/>
      <c r="R281" s="512"/>
      <c r="S281" s="512"/>
      <c r="T281" s="512"/>
      <c r="U281" s="512"/>
      <c r="V281" s="105"/>
    </row>
    <row r="282" spans="1:22" ht="12.75">
      <c r="A282" s="475" t="s">
        <v>579</v>
      </c>
      <c r="B282" s="476"/>
      <c r="C282" s="476"/>
      <c r="D282" s="366" t="s">
        <v>476</v>
      </c>
      <c r="E282" s="366"/>
      <c r="F282" s="366"/>
      <c r="G282" s="366"/>
      <c r="H282" s="366" t="s">
        <v>432</v>
      </c>
      <c r="I282" s="366"/>
      <c r="J282" s="367"/>
      <c r="L282" s="512"/>
      <c r="M282" s="512"/>
      <c r="N282" s="512"/>
      <c r="O282" s="512"/>
      <c r="P282" s="105"/>
      <c r="Q282" s="105"/>
      <c r="R282" s="512"/>
      <c r="S282" s="512"/>
      <c r="T282" s="512"/>
      <c r="U282" s="512"/>
      <c r="V282" s="105"/>
    </row>
    <row r="283" spans="1:22" ht="12.75">
      <c r="A283" s="411" t="s">
        <v>387</v>
      </c>
      <c r="B283" s="412"/>
      <c r="C283" s="412"/>
      <c r="D283" s="437">
        <v>888304755</v>
      </c>
      <c r="E283" s="437"/>
      <c r="F283" s="437"/>
      <c r="G283" s="437"/>
      <c r="H283" s="437">
        <v>884156839</v>
      </c>
      <c r="I283" s="437"/>
      <c r="J283" s="438"/>
      <c r="L283" s="512"/>
      <c r="M283" s="512"/>
      <c r="N283" s="512"/>
      <c r="O283" s="512"/>
      <c r="P283" s="105"/>
      <c r="Q283" s="105"/>
      <c r="R283" s="512"/>
      <c r="S283" s="512"/>
      <c r="T283" s="512"/>
      <c r="U283" s="512"/>
      <c r="V283" s="105"/>
    </row>
    <row r="284" spans="1:22" ht="12.75">
      <c r="A284" s="404" t="s">
        <v>388</v>
      </c>
      <c r="B284" s="405"/>
      <c r="C284" s="405"/>
      <c r="D284" s="406">
        <v>0</v>
      </c>
      <c r="E284" s="406"/>
      <c r="F284" s="406"/>
      <c r="G284" s="406"/>
      <c r="H284" s="419">
        <v>0</v>
      </c>
      <c r="I284" s="419"/>
      <c r="J284" s="427"/>
      <c r="L284" s="512"/>
      <c r="M284" s="512"/>
      <c r="N284" s="512"/>
      <c r="O284" s="512"/>
      <c r="P284" s="105"/>
      <c r="Q284" s="105"/>
      <c r="R284" s="512"/>
      <c r="S284" s="512"/>
      <c r="T284" s="512"/>
      <c r="U284" s="512"/>
      <c r="V284" s="105"/>
    </row>
    <row r="285" spans="1:22" ht="12.75">
      <c r="A285" s="404" t="s">
        <v>389</v>
      </c>
      <c r="B285" s="405"/>
      <c r="C285" s="405"/>
      <c r="D285" s="406">
        <v>342694719</v>
      </c>
      <c r="E285" s="406"/>
      <c r="F285" s="406"/>
      <c r="G285" s="406"/>
      <c r="H285" s="431">
        <v>0</v>
      </c>
      <c r="I285" s="432"/>
      <c r="J285" s="632"/>
      <c r="L285" s="512"/>
      <c r="M285" s="512"/>
      <c r="N285" s="512"/>
      <c r="O285" s="512"/>
      <c r="P285" s="105"/>
      <c r="Q285" s="105"/>
      <c r="R285" s="516"/>
      <c r="S285" s="516"/>
      <c r="T285" s="512"/>
      <c r="U285" s="512"/>
      <c r="V285" s="105"/>
    </row>
    <row r="286" spans="1:22" ht="12.75">
      <c r="A286" s="404" t="s">
        <v>390</v>
      </c>
      <c r="B286" s="405"/>
      <c r="C286" s="405"/>
      <c r="D286" s="406">
        <v>3263118097</v>
      </c>
      <c r="E286" s="406"/>
      <c r="F286" s="406"/>
      <c r="G286" s="406"/>
      <c r="H286" s="431">
        <v>0</v>
      </c>
      <c r="I286" s="432"/>
      <c r="J286" s="632"/>
      <c r="L286" s="105"/>
      <c r="M286" s="105"/>
      <c r="N286" s="105"/>
      <c r="O286" s="105"/>
      <c r="P286" s="105"/>
      <c r="Q286" s="105"/>
      <c r="R286" s="105"/>
      <c r="S286" s="105"/>
      <c r="T286" s="105"/>
      <c r="U286" s="105"/>
      <c r="V286" s="105"/>
    </row>
    <row r="287" spans="1:22" ht="12.75">
      <c r="A287" s="404" t="s">
        <v>253</v>
      </c>
      <c r="B287" s="405"/>
      <c r="C287" s="405"/>
      <c r="D287" s="406">
        <v>41938069</v>
      </c>
      <c r="E287" s="406"/>
      <c r="F287" s="406"/>
      <c r="G287" s="406"/>
      <c r="H287" s="431">
        <v>553119651</v>
      </c>
      <c r="I287" s="432"/>
      <c r="J287" s="632"/>
      <c r="L287" s="105"/>
      <c r="M287" s="105"/>
      <c r="N287" s="105"/>
      <c r="O287" s="105"/>
      <c r="P287" s="105"/>
      <c r="Q287" s="105"/>
      <c r="R287" s="105"/>
      <c r="S287" s="105"/>
      <c r="T287" s="105"/>
      <c r="U287" s="105"/>
      <c r="V287" s="105"/>
    </row>
    <row r="288" spans="1:22" ht="12.75">
      <c r="A288" s="404" t="s">
        <v>391</v>
      </c>
      <c r="B288" s="405"/>
      <c r="C288" s="405"/>
      <c r="D288" s="419">
        <v>0</v>
      </c>
      <c r="E288" s="419"/>
      <c r="F288" s="419"/>
      <c r="G288" s="419"/>
      <c r="H288" s="431">
        <v>0</v>
      </c>
      <c r="I288" s="432"/>
      <c r="J288" s="632"/>
      <c r="L288" s="137"/>
      <c r="M288" s="105"/>
      <c r="N288" s="105"/>
      <c r="O288" s="105"/>
      <c r="P288" s="105"/>
      <c r="Q288" s="105"/>
      <c r="R288" s="105"/>
      <c r="S288" s="105"/>
      <c r="T288" s="105"/>
      <c r="U288" s="105"/>
      <c r="V288" s="105"/>
    </row>
    <row r="289" spans="1:22" ht="12.75">
      <c r="A289" s="404" t="s">
        <v>254</v>
      </c>
      <c r="B289" s="405"/>
      <c r="C289" s="405"/>
      <c r="D289" s="406">
        <v>0</v>
      </c>
      <c r="E289" s="406"/>
      <c r="F289" s="406"/>
      <c r="G289" s="406"/>
      <c r="H289" s="431">
        <v>0</v>
      </c>
      <c r="I289" s="432"/>
      <c r="J289" s="632"/>
      <c r="L289" s="137"/>
      <c r="M289" s="105"/>
      <c r="N289" s="105"/>
      <c r="O289" s="105"/>
      <c r="P289" s="105"/>
      <c r="Q289" s="105"/>
      <c r="R289" s="105"/>
      <c r="S289" s="105"/>
      <c r="T289" s="105"/>
      <c r="U289" s="105"/>
      <c r="V289" s="105"/>
    </row>
    <row r="290" spans="1:22" ht="12.75">
      <c r="A290" s="404" t="s">
        <v>392</v>
      </c>
      <c r="B290" s="405"/>
      <c r="C290" s="405"/>
      <c r="D290" s="406">
        <v>0</v>
      </c>
      <c r="E290" s="406"/>
      <c r="F290" s="406"/>
      <c r="G290" s="406"/>
      <c r="H290" s="419">
        <v>0</v>
      </c>
      <c r="I290" s="419"/>
      <c r="J290" s="427"/>
      <c r="L290" s="512"/>
      <c r="M290" s="512"/>
      <c r="N290" s="512"/>
      <c r="O290" s="512"/>
      <c r="P290" s="105"/>
      <c r="Q290" s="105"/>
      <c r="R290" s="512"/>
      <c r="S290" s="512"/>
      <c r="T290" s="512"/>
      <c r="U290" s="512"/>
      <c r="V290" s="105"/>
    </row>
    <row r="291" spans="1:22" ht="12.75">
      <c r="A291" s="404" t="s">
        <v>255</v>
      </c>
      <c r="B291" s="405"/>
      <c r="C291" s="405"/>
      <c r="D291" s="406">
        <v>72997733</v>
      </c>
      <c r="E291" s="406"/>
      <c r="F291" s="406"/>
      <c r="G291" s="406"/>
      <c r="H291" s="419">
        <v>0</v>
      </c>
      <c r="I291" s="419"/>
      <c r="J291" s="427"/>
      <c r="L291" s="512"/>
      <c r="M291" s="512"/>
      <c r="N291" s="512"/>
      <c r="O291" s="512"/>
      <c r="P291" s="105"/>
      <c r="Q291" s="105"/>
      <c r="R291" s="512"/>
      <c r="S291" s="512"/>
      <c r="T291" s="512"/>
      <c r="U291" s="512"/>
      <c r="V291" s="105"/>
    </row>
    <row r="292" spans="1:22" ht="13.5" thickBot="1">
      <c r="A292" s="593" t="s">
        <v>547</v>
      </c>
      <c r="B292" s="594"/>
      <c r="C292" s="594"/>
      <c r="D292" s="334">
        <f>SUM(D283:G291)</f>
        <v>4609053373</v>
      </c>
      <c r="E292" s="334"/>
      <c r="F292" s="334"/>
      <c r="G292" s="334"/>
      <c r="H292" s="271">
        <f>SUM(H283:J291)</f>
        <v>1437276490</v>
      </c>
      <c r="I292" s="271"/>
      <c r="J292" s="272"/>
      <c r="L292" s="512"/>
      <c r="M292" s="512"/>
      <c r="N292" s="512"/>
      <c r="O292" s="512"/>
      <c r="P292" s="105"/>
      <c r="Q292" s="105"/>
      <c r="R292" s="512"/>
      <c r="S292" s="512"/>
      <c r="T292" s="512"/>
      <c r="U292" s="512"/>
      <c r="V292" s="105"/>
    </row>
    <row r="293" spans="4:22" ht="14.25" thickBot="1" thickTop="1">
      <c r="D293" s="175"/>
      <c r="E293" s="175"/>
      <c r="F293" s="175"/>
      <c r="G293" s="175"/>
      <c r="L293" s="512"/>
      <c r="M293" s="512"/>
      <c r="N293" s="512"/>
      <c r="O293" s="512"/>
      <c r="P293" s="105"/>
      <c r="Q293" s="105"/>
      <c r="R293" s="512"/>
      <c r="S293" s="512"/>
      <c r="T293" s="512"/>
      <c r="U293" s="512"/>
      <c r="V293" s="105"/>
    </row>
    <row r="294" spans="1:22" ht="12.75">
      <c r="A294" s="475" t="s">
        <v>580</v>
      </c>
      <c r="B294" s="476"/>
      <c r="C294" s="476"/>
      <c r="D294" s="366" t="s">
        <v>476</v>
      </c>
      <c r="E294" s="366"/>
      <c r="F294" s="366"/>
      <c r="G294" s="366"/>
      <c r="H294" s="366" t="s">
        <v>432</v>
      </c>
      <c r="I294" s="366"/>
      <c r="J294" s="367"/>
      <c r="L294" s="512"/>
      <c r="M294" s="512"/>
      <c r="N294" s="512"/>
      <c r="O294" s="512"/>
      <c r="P294" s="105"/>
      <c r="Q294" s="105"/>
      <c r="R294" s="512"/>
      <c r="S294" s="512"/>
      <c r="T294" s="512"/>
      <c r="U294" s="512"/>
      <c r="V294" s="105"/>
    </row>
    <row r="295" spans="1:22" ht="12.75">
      <c r="A295" s="631" t="s">
        <v>256</v>
      </c>
      <c r="B295" s="556"/>
      <c r="C295" s="556"/>
      <c r="D295" s="574"/>
      <c r="E295" s="574"/>
      <c r="F295" s="574"/>
      <c r="G295" s="574"/>
      <c r="H295" s="574"/>
      <c r="I295" s="574"/>
      <c r="J295" s="575"/>
      <c r="L295" s="512"/>
      <c r="M295" s="512"/>
      <c r="N295" s="512"/>
      <c r="O295" s="512"/>
      <c r="P295" s="105"/>
      <c r="Q295" s="105"/>
      <c r="R295" s="512"/>
      <c r="S295" s="512"/>
      <c r="T295" s="512"/>
      <c r="U295" s="512"/>
      <c r="V295" s="105"/>
    </row>
    <row r="296" spans="1:22" ht="12.75">
      <c r="A296" s="349" t="s">
        <v>257</v>
      </c>
      <c r="B296" s="350"/>
      <c r="C296" s="350"/>
      <c r="D296" s="281">
        <v>0</v>
      </c>
      <c r="E296" s="281"/>
      <c r="F296" s="281"/>
      <c r="G296" s="281"/>
      <c r="H296" s="281">
        <v>0</v>
      </c>
      <c r="I296" s="281"/>
      <c r="J296" s="268"/>
      <c r="L296" s="106"/>
      <c r="M296" s="106"/>
      <c r="N296" s="106"/>
      <c r="O296" s="106"/>
      <c r="P296" s="105"/>
      <c r="Q296" s="105"/>
      <c r="R296" s="106"/>
      <c r="S296" s="106"/>
      <c r="T296" s="106"/>
      <c r="U296" s="106"/>
      <c r="V296" s="105"/>
    </row>
    <row r="297" spans="1:22" ht="12.75">
      <c r="A297" s="349" t="s">
        <v>258</v>
      </c>
      <c r="B297" s="350"/>
      <c r="C297" s="350"/>
      <c r="D297" s="281"/>
      <c r="E297" s="281"/>
      <c r="F297" s="281"/>
      <c r="G297" s="281"/>
      <c r="H297" s="281"/>
      <c r="I297" s="281"/>
      <c r="J297" s="268"/>
      <c r="L297" s="106"/>
      <c r="M297" s="106"/>
      <c r="N297" s="106"/>
      <c r="O297" s="106"/>
      <c r="P297" s="105"/>
      <c r="Q297" s="105"/>
      <c r="R297" s="106"/>
      <c r="S297" s="106"/>
      <c r="T297" s="106"/>
      <c r="U297" s="106"/>
      <c r="V297" s="105"/>
    </row>
    <row r="298" spans="1:22" ht="12.75">
      <c r="A298" s="349" t="s">
        <v>589</v>
      </c>
      <c r="B298" s="350"/>
      <c r="C298" s="350"/>
      <c r="D298" s="414">
        <v>65000000</v>
      </c>
      <c r="E298" s="414"/>
      <c r="F298" s="414"/>
      <c r="G298" s="414"/>
      <c r="H298" s="414">
        <v>80000000</v>
      </c>
      <c r="I298" s="414"/>
      <c r="J298" s="415"/>
      <c r="L298" s="512"/>
      <c r="M298" s="512"/>
      <c r="N298" s="512"/>
      <c r="O298" s="512"/>
      <c r="P298" s="105"/>
      <c r="Q298" s="105"/>
      <c r="R298" s="512"/>
      <c r="S298" s="512"/>
      <c r="T298" s="512"/>
      <c r="U298" s="512"/>
      <c r="V298" s="105"/>
    </row>
    <row r="299" spans="1:22" ht="12.75">
      <c r="A299" s="349" t="s">
        <v>590</v>
      </c>
      <c r="B299" s="350"/>
      <c r="C299" s="350"/>
      <c r="D299" s="627">
        <f>109464473+119354543</f>
        <v>228819016</v>
      </c>
      <c r="E299" s="628"/>
      <c r="F299" s="628"/>
      <c r="G299" s="629"/>
      <c r="H299" s="627">
        <v>273088351</v>
      </c>
      <c r="I299" s="628"/>
      <c r="J299" s="630"/>
      <c r="L299" s="106"/>
      <c r="M299" s="106"/>
      <c r="N299" s="106"/>
      <c r="O299" s="106"/>
      <c r="P299" s="105"/>
      <c r="Q299" s="105"/>
      <c r="R299" s="106"/>
      <c r="S299" s="106"/>
      <c r="T299" s="106"/>
      <c r="U299" s="106"/>
      <c r="V299" s="105"/>
    </row>
    <row r="300" spans="1:22" ht="13.5" thickBot="1">
      <c r="A300" s="624" t="s">
        <v>547</v>
      </c>
      <c r="B300" s="625"/>
      <c r="C300" s="626"/>
      <c r="D300" s="271">
        <f>SUM(D295:G299)</f>
        <v>293819016</v>
      </c>
      <c r="E300" s="271"/>
      <c r="F300" s="271"/>
      <c r="G300" s="271"/>
      <c r="H300" s="271">
        <f>SUM(H295:J299)</f>
        <v>353088351</v>
      </c>
      <c r="I300" s="271"/>
      <c r="J300" s="272"/>
      <c r="L300" s="512"/>
      <c r="M300" s="512"/>
      <c r="N300" s="512"/>
      <c r="O300" s="512"/>
      <c r="P300" s="105"/>
      <c r="Q300" s="105"/>
      <c r="R300" s="512"/>
      <c r="S300" s="512"/>
      <c r="T300" s="512"/>
      <c r="U300" s="512"/>
      <c r="V300" s="105"/>
    </row>
    <row r="301" spans="8:22" ht="14.25" thickBot="1" thickTop="1">
      <c r="H301" s="150"/>
      <c r="I301" s="150"/>
      <c r="J301" s="150"/>
      <c r="L301" s="512"/>
      <c r="M301" s="512"/>
      <c r="N301" s="512"/>
      <c r="O301" s="512"/>
      <c r="P301" s="105"/>
      <c r="Q301" s="105"/>
      <c r="R301" s="512"/>
      <c r="S301" s="512"/>
      <c r="T301" s="512"/>
      <c r="U301" s="512"/>
      <c r="V301" s="105"/>
    </row>
    <row r="302" spans="1:22" ht="12.75">
      <c r="A302" s="621" t="s">
        <v>373</v>
      </c>
      <c r="B302" s="622"/>
      <c r="C302" s="623"/>
      <c r="D302" s="366" t="s">
        <v>476</v>
      </c>
      <c r="E302" s="366"/>
      <c r="F302" s="366"/>
      <c r="G302" s="366"/>
      <c r="H302" s="366" t="s">
        <v>432</v>
      </c>
      <c r="I302" s="366"/>
      <c r="J302" s="367"/>
      <c r="L302" s="512"/>
      <c r="M302" s="512"/>
      <c r="N302" s="512"/>
      <c r="O302" s="512"/>
      <c r="P302" s="105"/>
      <c r="Q302" s="105"/>
      <c r="R302" s="512"/>
      <c r="S302" s="512"/>
      <c r="T302" s="512"/>
      <c r="U302" s="512"/>
      <c r="V302" s="105"/>
    </row>
    <row r="303" spans="1:22" ht="12.75">
      <c r="A303" s="257" t="s">
        <v>393</v>
      </c>
      <c r="B303" s="258"/>
      <c r="C303" s="258"/>
      <c r="D303" s="480">
        <v>0</v>
      </c>
      <c r="E303" s="480"/>
      <c r="F303" s="480"/>
      <c r="G303" s="480"/>
      <c r="H303" s="480">
        <v>0</v>
      </c>
      <c r="I303" s="480"/>
      <c r="J303" s="620"/>
      <c r="L303" s="105"/>
      <c r="M303" s="105"/>
      <c r="N303" s="105"/>
      <c r="O303" s="105"/>
      <c r="P303" s="105"/>
      <c r="Q303" s="105"/>
      <c r="R303" s="516"/>
      <c r="S303" s="516"/>
      <c r="T303" s="512"/>
      <c r="U303" s="512"/>
      <c r="V303" s="105"/>
    </row>
    <row r="304" spans="1:22" ht="12.75">
      <c r="A304" s="349" t="s">
        <v>394</v>
      </c>
      <c r="B304" s="350"/>
      <c r="C304" s="350"/>
      <c r="D304" s="281">
        <v>0</v>
      </c>
      <c r="E304" s="281"/>
      <c r="F304" s="281"/>
      <c r="G304" s="281"/>
      <c r="H304" s="281">
        <v>0</v>
      </c>
      <c r="I304" s="281"/>
      <c r="J304" s="268"/>
      <c r="L304" s="105"/>
      <c r="M304" s="105"/>
      <c r="N304" s="105"/>
      <c r="O304" s="105"/>
      <c r="P304" s="105"/>
      <c r="Q304" s="105"/>
      <c r="R304" s="105"/>
      <c r="S304" s="105"/>
      <c r="T304" s="105"/>
      <c r="U304" s="105"/>
      <c r="V304" s="105"/>
    </row>
    <row r="305" spans="1:22" ht="12.75">
      <c r="A305" s="349" t="s">
        <v>395</v>
      </c>
      <c r="B305" s="350"/>
      <c r="C305" s="350"/>
      <c r="D305" s="281">
        <v>0</v>
      </c>
      <c r="E305" s="281"/>
      <c r="F305" s="281"/>
      <c r="G305" s="281"/>
      <c r="H305" s="281">
        <v>0</v>
      </c>
      <c r="I305" s="281"/>
      <c r="J305" s="268"/>
      <c r="L305" s="137"/>
      <c r="M305" s="105"/>
      <c r="N305" s="105"/>
      <c r="O305" s="105"/>
      <c r="P305" s="105"/>
      <c r="Q305" s="105"/>
      <c r="R305" s="105"/>
      <c r="S305" s="105"/>
      <c r="T305" s="105"/>
      <c r="U305" s="105"/>
      <c r="V305" s="105"/>
    </row>
    <row r="306" spans="1:22" ht="12.75">
      <c r="A306" s="349" t="s">
        <v>396</v>
      </c>
      <c r="B306" s="350"/>
      <c r="C306" s="350"/>
      <c r="D306" s="281">
        <v>262898596</v>
      </c>
      <c r="E306" s="281"/>
      <c r="F306" s="281"/>
      <c r="G306" s="281"/>
      <c r="H306" s="281">
        <v>193446395</v>
      </c>
      <c r="I306" s="281"/>
      <c r="J306" s="268"/>
      <c r="L306" s="105"/>
      <c r="M306" s="105"/>
      <c r="N306" s="105"/>
      <c r="O306" s="105"/>
      <c r="P306" s="105"/>
      <c r="Q306" s="105"/>
      <c r="R306" s="105"/>
      <c r="S306" s="105"/>
      <c r="T306" s="105"/>
      <c r="U306" s="105"/>
      <c r="V306" s="105"/>
    </row>
    <row r="307" spans="1:22" ht="12.75">
      <c r="A307" s="349" t="s">
        <v>259</v>
      </c>
      <c r="B307" s="350"/>
      <c r="C307" s="350"/>
      <c r="D307" s="281">
        <v>0</v>
      </c>
      <c r="E307" s="281"/>
      <c r="F307" s="281"/>
      <c r="G307" s="281"/>
      <c r="H307" s="281">
        <v>0</v>
      </c>
      <c r="I307" s="281"/>
      <c r="J307" s="268"/>
      <c r="L307" s="105"/>
      <c r="M307" s="105"/>
      <c r="N307" s="105"/>
      <c r="O307" s="105"/>
      <c r="P307" s="105"/>
      <c r="Q307" s="105"/>
      <c r="R307" s="105"/>
      <c r="S307" s="105"/>
      <c r="T307" s="105"/>
      <c r="U307" s="105"/>
      <c r="V307" s="105"/>
    </row>
    <row r="308" spans="1:22" ht="12.75">
      <c r="A308" s="349" t="s">
        <v>260</v>
      </c>
      <c r="B308" s="350"/>
      <c r="C308" s="350"/>
      <c r="D308" s="281">
        <v>80000000</v>
      </c>
      <c r="E308" s="281"/>
      <c r="F308" s="281"/>
      <c r="G308" s="281"/>
      <c r="H308" s="281">
        <v>0</v>
      </c>
      <c r="I308" s="281"/>
      <c r="J308" s="268"/>
      <c r="L308" s="105"/>
      <c r="M308" s="105"/>
      <c r="N308" s="105"/>
      <c r="O308" s="105"/>
      <c r="P308" s="105"/>
      <c r="Q308" s="105"/>
      <c r="R308" s="105"/>
      <c r="S308" s="105"/>
      <c r="T308" s="105"/>
      <c r="U308" s="105"/>
      <c r="V308" s="105"/>
    </row>
    <row r="309" spans="1:22" ht="12.75">
      <c r="A309" s="349" t="s">
        <v>198</v>
      </c>
      <c r="B309" s="350"/>
      <c r="C309" s="350"/>
      <c r="D309" s="281">
        <v>1670371400</v>
      </c>
      <c r="E309" s="281"/>
      <c r="F309" s="281"/>
      <c r="G309" s="281"/>
      <c r="H309" s="281">
        <v>0</v>
      </c>
      <c r="I309" s="281"/>
      <c r="J309" s="268"/>
      <c r="L309" s="582"/>
      <c r="M309" s="582"/>
      <c r="N309" s="582"/>
      <c r="O309" s="582"/>
      <c r="P309" s="105"/>
      <c r="Q309" s="105"/>
      <c r="R309" s="512"/>
      <c r="S309" s="512"/>
      <c r="T309" s="512"/>
      <c r="U309" s="512"/>
      <c r="V309" s="105"/>
    </row>
    <row r="310" spans="1:22" ht="12.75">
      <c r="A310" s="353" t="s">
        <v>397</v>
      </c>
      <c r="B310" s="354"/>
      <c r="C310" s="354"/>
      <c r="D310" s="618">
        <f>9872100000+2339220679+595568654</f>
        <v>12806889333</v>
      </c>
      <c r="E310" s="618"/>
      <c r="F310" s="618"/>
      <c r="G310" s="618"/>
      <c r="H310" s="618">
        <v>4969586509</v>
      </c>
      <c r="I310" s="618"/>
      <c r="J310" s="619"/>
      <c r="L310" s="512"/>
      <c r="M310" s="512"/>
      <c r="N310" s="512"/>
      <c r="O310" s="512"/>
      <c r="P310" s="105"/>
      <c r="Q310" s="105"/>
      <c r="R310" s="516"/>
      <c r="S310" s="516"/>
      <c r="T310" s="512"/>
      <c r="U310" s="512"/>
      <c r="V310" s="105"/>
    </row>
    <row r="311" spans="1:22" ht="13.5" thickBot="1">
      <c r="A311" s="616" t="s">
        <v>566</v>
      </c>
      <c r="B311" s="617"/>
      <c r="C311" s="617"/>
      <c r="D311" s="334">
        <f>SUM(D303:G310)</f>
        <v>14820159329</v>
      </c>
      <c r="E311" s="334"/>
      <c r="F311" s="334"/>
      <c r="G311" s="334"/>
      <c r="H311" s="271">
        <f>SUM(H303:J310)</f>
        <v>5163032904</v>
      </c>
      <c r="I311" s="271"/>
      <c r="J311" s="272"/>
      <c r="L311" s="105"/>
      <c r="M311" s="105"/>
      <c r="N311" s="105"/>
      <c r="O311" s="105"/>
      <c r="P311" s="105"/>
      <c r="Q311" s="105"/>
      <c r="R311" s="105"/>
      <c r="S311" s="105"/>
      <c r="T311" s="105"/>
      <c r="U311" s="105"/>
      <c r="V311" s="105"/>
    </row>
    <row r="312" spans="1:22" ht="13.5" thickTop="1">
      <c r="A312" s="115"/>
      <c r="B312" s="115"/>
      <c r="C312" s="115"/>
      <c r="D312" s="144"/>
      <c r="E312" s="144"/>
      <c r="F312" s="144"/>
      <c r="G312" s="144"/>
      <c r="H312" s="144"/>
      <c r="I312" s="144"/>
      <c r="J312" s="144"/>
      <c r="L312" s="105"/>
      <c r="M312" s="105"/>
      <c r="N312" s="105"/>
      <c r="O312" s="105"/>
      <c r="P312" s="105"/>
      <c r="Q312" s="105"/>
      <c r="R312" s="105"/>
      <c r="S312" s="105"/>
      <c r="T312" s="105"/>
      <c r="U312" s="105"/>
      <c r="V312" s="105"/>
    </row>
    <row r="313" spans="1:22" ht="12.75">
      <c r="A313" s="115"/>
      <c r="B313" s="115"/>
      <c r="C313" s="115"/>
      <c r="D313" s="144"/>
      <c r="E313" s="144"/>
      <c r="F313" s="144"/>
      <c r="G313" s="144"/>
      <c r="H313" s="144"/>
      <c r="I313" s="144"/>
      <c r="J313" s="144"/>
      <c r="L313" s="105"/>
      <c r="M313" s="105"/>
      <c r="N313" s="105"/>
      <c r="O313" s="105"/>
      <c r="P313" s="105"/>
      <c r="Q313" s="105"/>
      <c r="R313" s="105"/>
      <c r="S313" s="105"/>
      <c r="T313" s="105"/>
      <c r="U313" s="105"/>
      <c r="V313" s="105"/>
    </row>
    <row r="314" spans="8:22" ht="13.5" thickBot="1">
      <c r="H314" s="150"/>
      <c r="I314" s="150"/>
      <c r="J314" s="150"/>
      <c r="L314" s="137"/>
      <c r="M314" s="105"/>
      <c r="N314" s="105"/>
      <c r="O314" s="105"/>
      <c r="P314" s="105"/>
      <c r="Q314" s="105"/>
      <c r="R314" s="105"/>
      <c r="S314" s="105"/>
      <c r="T314" s="105"/>
      <c r="U314" s="105"/>
      <c r="V314" s="105"/>
    </row>
    <row r="315" spans="1:22" ht="12.75">
      <c r="A315" s="475" t="s">
        <v>581</v>
      </c>
      <c r="B315" s="476"/>
      <c r="C315" s="561"/>
      <c r="D315" s="366" t="s">
        <v>476</v>
      </c>
      <c r="E315" s="366"/>
      <c r="F315" s="366"/>
      <c r="G315" s="366"/>
      <c r="H315" s="366" t="s">
        <v>432</v>
      </c>
      <c r="I315" s="366"/>
      <c r="J315" s="367"/>
      <c r="L315" s="105"/>
      <c r="M315" s="105"/>
      <c r="N315" s="105"/>
      <c r="O315" s="105"/>
      <c r="P315" s="105"/>
      <c r="Q315" s="105"/>
      <c r="R315" s="105"/>
      <c r="S315" s="105"/>
      <c r="T315" s="105"/>
      <c r="U315" s="105"/>
      <c r="V315" s="105"/>
    </row>
    <row r="316" spans="1:22" ht="12.75">
      <c r="A316" s="609" t="s">
        <v>398</v>
      </c>
      <c r="B316" s="610"/>
      <c r="C316" s="611"/>
      <c r="D316" s="612">
        <v>0</v>
      </c>
      <c r="E316" s="613"/>
      <c r="F316" s="613"/>
      <c r="G316" s="614"/>
      <c r="H316" s="612">
        <v>0</v>
      </c>
      <c r="I316" s="613"/>
      <c r="J316" s="615"/>
      <c r="L316" s="582"/>
      <c r="M316" s="582"/>
      <c r="N316" s="582"/>
      <c r="O316" s="582"/>
      <c r="P316" s="105"/>
      <c r="Q316" s="105"/>
      <c r="R316" s="512"/>
      <c r="S316" s="512"/>
      <c r="T316" s="512"/>
      <c r="U316" s="512"/>
      <c r="V316" s="105"/>
    </row>
    <row r="317" spans="1:22" ht="12.75">
      <c r="A317" s="349" t="s">
        <v>399</v>
      </c>
      <c r="B317" s="350"/>
      <c r="C317" s="483"/>
      <c r="D317" s="608">
        <v>0</v>
      </c>
      <c r="E317" s="608"/>
      <c r="F317" s="608"/>
      <c r="G317" s="608"/>
      <c r="H317" s="548">
        <v>0</v>
      </c>
      <c r="I317" s="549"/>
      <c r="J317" s="551"/>
      <c r="L317" s="512"/>
      <c r="M317" s="512"/>
      <c r="N317" s="512"/>
      <c r="O317" s="512"/>
      <c r="P317" s="105"/>
      <c r="Q317" s="105"/>
      <c r="R317" s="512"/>
      <c r="S317" s="512"/>
      <c r="T317" s="512"/>
      <c r="U317" s="512"/>
      <c r="V317" s="105"/>
    </row>
    <row r="318" spans="1:22" ht="13.5" thickBot="1">
      <c r="A318" s="601" t="s">
        <v>566</v>
      </c>
      <c r="B318" s="602"/>
      <c r="C318" s="602"/>
      <c r="D318" s="603">
        <f>SUM(D316:G317)</f>
        <v>0</v>
      </c>
      <c r="E318" s="604"/>
      <c r="F318" s="604"/>
      <c r="G318" s="605"/>
      <c r="H318" s="606">
        <f>SUM(H316:J317)</f>
        <v>0</v>
      </c>
      <c r="I318" s="606"/>
      <c r="J318" s="607"/>
      <c r="L318" s="512"/>
      <c r="M318" s="512"/>
      <c r="N318" s="512"/>
      <c r="O318" s="512"/>
      <c r="P318" s="105"/>
      <c r="Q318" s="105"/>
      <c r="R318" s="512"/>
      <c r="S318" s="512"/>
      <c r="T318" s="512"/>
      <c r="U318" s="512"/>
      <c r="V318" s="105"/>
    </row>
    <row r="319" spans="12:22" ht="14.25" thickBot="1" thickTop="1">
      <c r="L319" s="512"/>
      <c r="M319" s="512"/>
      <c r="N319" s="512"/>
      <c r="O319" s="512"/>
      <c r="P319" s="105"/>
      <c r="Q319" s="105"/>
      <c r="R319" s="512"/>
      <c r="S319" s="512"/>
      <c r="T319" s="512"/>
      <c r="U319" s="512"/>
      <c r="V319" s="105"/>
    </row>
    <row r="320" spans="1:22" ht="12.75">
      <c r="A320" s="475" t="s">
        <v>582</v>
      </c>
      <c r="B320" s="476"/>
      <c r="C320" s="561"/>
      <c r="D320" s="366" t="s">
        <v>476</v>
      </c>
      <c r="E320" s="366"/>
      <c r="F320" s="366"/>
      <c r="G320" s="366"/>
      <c r="H320" s="366" t="s">
        <v>432</v>
      </c>
      <c r="I320" s="366"/>
      <c r="J320" s="367"/>
      <c r="L320" s="512"/>
      <c r="M320" s="512"/>
      <c r="N320" s="512"/>
      <c r="O320" s="512"/>
      <c r="P320" s="105"/>
      <c r="Q320" s="105"/>
      <c r="R320" s="512"/>
      <c r="S320" s="512"/>
      <c r="T320" s="512"/>
      <c r="U320" s="512"/>
      <c r="V320" s="105"/>
    </row>
    <row r="321" spans="1:22" ht="12.75">
      <c r="A321" s="390" t="s">
        <v>261</v>
      </c>
      <c r="B321" s="391"/>
      <c r="C321" s="392"/>
      <c r="D321" s="480"/>
      <c r="E321" s="480"/>
      <c r="F321" s="480"/>
      <c r="G321" s="480"/>
      <c r="H321" s="574"/>
      <c r="I321" s="574"/>
      <c r="J321" s="575"/>
      <c r="L321" s="512"/>
      <c r="M321" s="512"/>
      <c r="N321" s="512"/>
      <c r="O321" s="512"/>
      <c r="P321" s="105"/>
      <c r="Q321" s="105"/>
      <c r="R321" s="512"/>
      <c r="S321" s="512"/>
      <c r="T321" s="512"/>
      <c r="U321" s="512"/>
      <c r="V321" s="105"/>
    </row>
    <row r="322" spans="1:22" ht="12.75">
      <c r="A322" s="349" t="s">
        <v>400</v>
      </c>
      <c r="B322" s="350"/>
      <c r="C322" s="483"/>
      <c r="D322" s="574">
        <v>0</v>
      </c>
      <c r="E322" s="574"/>
      <c r="F322" s="574"/>
      <c r="G322" s="574"/>
      <c r="H322" s="574">
        <v>0</v>
      </c>
      <c r="I322" s="574"/>
      <c r="J322" s="575"/>
      <c r="L322" s="512"/>
      <c r="M322" s="512"/>
      <c r="N322" s="512"/>
      <c r="O322" s="512"/>
      <c r="P322" s="105"/>
      <c r="Q322" s="105"/>
      <c r="R322" s="512"/>
      <c r="S322" s="512"/>
      <c r="T322" s="512"/>
      <c r="U322" s="512"/>
      <c r="V322" s="105"/>
    </row>
    <row r="323" spans="1:22" ht="12.75">
      <c r="A323" s="349" t="s">
        <v>401</v>
      </c>
      <c r="B323" s="350"/>
      <c r="C323" s="483"/>
      <c r="D323" s="260"/>
      <c r="E323" s="260"/>
      <c r="F323" s="260"/>
      <c r="G323" s="260"/>
      <c r="H323" s="260"/>
      <c r="I323" s="260"/>
      <c r="J323" s="317"/>
      <c r="L323" s="512"/>
      <c r="M323" s="512"/>
      <c r="N323" s="512"/>
      <c r="O323" s="512"/>
      <c r="P323" s="105"/>
      <c r="Q323" s="105"/>
      <c r="R323" s="512"/>
      <c r="S323" s="512"/>
      <c r="T323" s="512"/>
      <c r="U323" s="512"/>
      <c r="V323" s="105"/>
    </row>
    <row r="324" spans="1:22" ht="12.75">
      <c r="A324" s="349" t="s">
        <v>403</v>
      </c>
      <c r="B324" s="350"/>
      <c r="C324" s="483"/>
      <c r="D324" s="281">
        <v>0</v>
      </c>
      <c r="E324" s="281"/>
      <c r="F324" s="281"/>
      <c r="G324" s="281"/>
      <c r="H324" s="281">
        <v>0</v>
      </c>
      <c r="I324" s="281"/>
      <c r="J324" s="268"/>
      <c r="L324" s="106"/>
      <c r="M324" s="106"/>
      <c r="N324" s="106"/>
      <c r="O324" s="106"/>
      <c r="P324" s="105"/>
      <c r="Q324" s="105"/>
      <c r="R324" s="106"/>
      <c r="S324" s="106"/>
      <c r="T324" s="106"/>
      <c r="U324" s="106"/>
      <c r="V324" s="105"/>
    </row>
    <row r="325" spans="1:22" ht="12.75">
      <c r="A325" s="390" t="s">
        <v>262</v>
      </c>
      <c r="B325" s="391"/>
      <c r="C325" s="392"/>
      <c r="D325" s="480"/>
      <c r="E325" s="480"/>
      <c r="F325" s="480"/>
      <c r="G325" s="480"/>
      <c r="H325" s="574"/>
      <c r="I325" s="574"/>
      <c r="J325" s="575"/>
      <c r="L325" s="512"/>
      <c r="M325" s="512"/>
      <c r="N325" s="512"/>
      <c r="O325" s="512"/>
      <c r="P325" s="105"/>
      <c r="Q325" s="105"/>
      <c r="R325" s="516"/>
      <c r="S325" s="516"/>
      <c r="T325" s="512"/>
      <c r="U325" s="512"/>
      <c r="V325" s="105"/>
    </row>
    <row r="326" spans="1:22" ht="12.75">
      <c r="A326" s="349" t="s">
        <v>402</v>
      </c>
      <c r="B326" s="350"/>
      <c r="C326" s="483"/>
      <c r="D326" s="596">
        <v>0</v>
      </c>
      <c r="E326" s="597"/>
      <c r="F326" s="597"/>
      <c r="G326" s="598"/>
      <c r="H326" s="596">
        <v>0</v>
      </c>
      <c r="I326" s="597"/>
      <c r="J326" s="599"/>
      <c r="L326" s="105"/>
      <c r="M326" s="105"/>
      <c r="N326" s="105"/>
      <c r="O326" s="105"/>
      <c r="P326" s="105"/>
      <c r="Q326" s="105"/>
      <c r="R326" s="105"/>
      <c r="S326" s="105"/>
      <c r="T326" s="105"/>
      <c r="U326" s="105"/>
      <c r="V326" s="105"/>
    </row>
    <row r="327" spans="1:22" ht="12.75">
      <c r="A327" s="353" t="s">
        <v>404</v>
      </c>
      <c r="B327" s="354"/>
      <c r="C327" s="600"/>
      <c r="D327" s="548">
        <v>0</v>
      </c>
      <c r="E327" s="549"/>
      <c r="F327" s="549"/>
      <c r="G327" s="550"/>
      <c r="H327" s="548">
        <v>0</v>
      </c>
      <c r="I327" s="549"/>
      <c r="J327" s="551"/>
      <c r="L327" s="105"/>
      <c r="M327" s="105"/>
      <c r="N327" s="105"/>
      <c r="O327" s="105"/>
      <c r="P327" s="105"/>
      <c r="Q327" s="105"/>
      <c r="R327" s="105"/>
      <c r="S327" s="105"/>
      <c r="T327" s="105"/>
      <c r="U327" s="105"/>
      <c r="V327" s="105"/>
    </row>
    <row r="328" spans="1:22" ht="13.5" thickBot="1">
      <c r="A328" s="593" t="s">
        <v>547</v>
      </c>
      <c r="B328" s="594"/>
      <c r="C328" s="595"/>
      <c r="D328" s="271">
        <f>SUM(D322:G327)</f>
        <v>0</v>
      </c>
      <c r="E328" s="271"/>
      <c r="F328" s="271"/>
      <c r="G328" s="271"/>
      <c r="H328" s="271">
        <f>SUM(H322:J327)</f>
        <v>0</v>
      </c>
      <c r="I328" s="271"/>
      <c r="J328" s="272"/>
      <c r="L328" s="582"/>
      <c r="M328" s="582"/>
      <c r="N328" s="582"/>
      <c r="O328" s="582"/>
      <c r="P328" s="105"/>
      <c r="Q328" s="105"/>
      <c r="R328" s="512"/>
      <c r="S328" s="512"/>
      <c r="T328" s="512"/>
      <c r="U328" s="512"/>
      <c r="V328" s="105"/>
    </row>
    <row r="329" spans="1:22" ht="13.5" thickTop="1">
      <c r="A329" s="590"/>
      <c r="B329" s="591"/>
      <c r="C329" s="592"/>
      <c r="L329" s="512"/>
      <c r="M329" s="512"/>
      <c r="N329" s="512"/>
      <c r="O329" s="512"/>
      <c r="P329" s="105"/>
      <c r="Q329" s="105"/>
      <c r="R329" s="512"/>
      <c r="S329" s="512"/>
      <c r="T329" s="512"/>
      <c r="U329" s="512"/>
      <c r="V329" s="105"/>
    </row>
    <row r="330" spans="1:22" ht="12.75">
      <c r="A330" s="105" t="s">
        <v>154</v>
      </c>
      <c r="B330" s="105"/>
      <c r="C330" s="105"/>
      <c r="L330" s="512"/>
      <c r="M330" s="512"/>
      <c r="N330" s="512"/>
      <c r="O330" s="512"/>
      <c r="P330" s="105"/>
      <c r="Q330" s="105"/>
      <c r="R330" s="512"/>
      <c r="S330" s="512"/>
      <c r="T330" s="512"/>
      <c r="U330" s="512"/>
      <c r="V330" s="105"/>
    </row>
    <row r="331" spans="1:22" ht="12.75">
      <c r="A331" s="103" t="s">
        <v>155</v>
      </c>
      <c r="L331" s="512"/>
      <c r="M331" s="512"/>
      <c r="N331" s="512"/>
      <c r="O331" s="512"/>
      <c r="P331" s="105"/>
      <c r="Q331" s="105"/>
      <c r="R331" s="516"/>
      <c r="S331" s="516"/>
      <c r="T331" s="512"/>
      <c r="U331" s="512"/>
      <c r="V331" s="105"/>
    </row>
    <row r="332" spans="12:22" ht="12.75">
      <c r="L332" s="105"/>
      <c r="M332" s="105"/>
      <c r="N332" s="105"/>
      <c r="O332" s="105"/>
      <c r="P332" s="105"/>
      <c r="Q332" s="105"/>
      <c r="R332" s="105"/>
      <c r="S332" s="105"/>
      <c r="T332" s="105"/>
      <c r="U332" s="105"/>
      <c r="V332" s="105"/>
    </row>
    <row r="333" spans="1:22" ht="12.75">
      <c r="A333" s="583" t="s">
        <v>263</v>
      </c>
      <c r="B333" s="584"/>
      <c r="C333" s="585"/>
      <c r="L333" s="137"/>
      <c r="M333" s="105"/>
      <c r="N333" s="105"/>
      <c r="O333" s="105"/>
      <c r="P333" s="105"/>
      <c r="Q333" s="105"/>
      <c r="R333" s="105"/>
      <c r="S333" s="105"/>
      <c r="T333" s="105"/>
      <c r="U333" s="105"/>
      <c r="V333" s="105"/>
    </row>
    <row r="334" spans="12:22" ht="13.5" thickBot="1">
      <c r="L334" s="105"/>
      <c r="M334" s="105"/>
      <c r="N334" s="105"/>
      <c r="O334" s="105"/>
      <c r="P334" s="105"/>
      <c r="Q334" s="105"/>
      <c r="R334" s="105"/>
      <c r="S334" s="105"/>
      <c r="T334" s="105"/>
      <c r="U334" s="105"/>
      <c r="V334" s="105"/>
    </row>
    <row r="335" spans="1:22" ht="12.75">
      <c r="A335" s="586" t="s">
        <v>585</v>
      </c>
      <c r="B335" s="366" t="s">
        <v>476</v>
      </c>
      <c r="C335" s="366"/>
      <c r="D335" s="366"/>
      <c r="E335" s="366"/>
      <c r="F335" s="542" t="s">
        <v>432</v>
      </c>
      <c r="G335" s="542"/>
      <c r="H335" s="542"/>
      <c r="I335" s="542"/>
      <c r="J335" s="543"/>
      <c r="L335" s="582"/>
      <c r="M335" s="582"/>
      <c r="N335" s="582"/>
      <c r="O335" s="582"/>
      <c r="P335" s="105"/>
      <c r="Q335" s="105"/>
      <c r="R335" s="512"/>
      <c r="S335" s="512"/>
      <c r="T335" s="512"/>
      <c r="U335" s="512"/>
      <c r="V335" s="105"/>
    </row>
    <row r="336" spans="1:22" ht="51">
      <c r="A336" s="587"/>
      <c r="B336" s="588" t="s">
        <v>537</v>
      </c>
      <c r="C336" s="589"/>
      <c r="D336" s="176" t="s">
        <v>567</v>
      </c>
      <c r="E336" s="176" t="s">
        <v>538</v>
      </c>
      <c r="F336" s="589" t="s">
        <v>537</v>
      </c>
      <c r="G336" s="589"/>
      <c r="H336" s="589" t="s">
        <v>567</v>
      </c>
      <c r="I336" s="589"/>
      <c r="J336" s="177" t="s">
        <v>539</v>
      </c>
      <c r="L336" s="512"/>
      <c r="M336" s="512"/>
      <c r="N336" s="512"/>
      <c r="O336" s="512"/>
      <c r="P336" s="105"/>
      <c r="Q336" s="105"/>
      <c r="R336" s="512"/>
      <c r="S336" s="512"/>
      <c r="T336" s="512"/>
      <c r="U336" s="512"/>
      <c r="V336" s="105"/>
    </row>
    <row r="337" spans="1:22" ht="12.75">
      <c r="A337" s="178" t="s">
        <v>568</v>
      </c>
      <c r="B337" s="579"/>
      <c r="C337" s="580"/>
      <c r="D337" s="171"/>
      <c r="E337" s="171"/>
      <c r="F337" s="581"/>
      <c r="G337" s="580"/>
      <c r="H337" s="581"/>
      <c r="I337" s="580"/>
      <c r="J337" s="172"/>
      <c r="L337" s="512"/>
      <c r="M337" s="512"/>
      <c r="N337" s="512"/>
      <c r="O337" s="512"/>
      <c r="P337" s="105"/>
      <c r="Q337" s="105"/>
      <c r="R337" s="512"/>
      <c r="S337" s="512"/>
      <c r="T337" s="512"/>
      <c r="U337" s="512"/>
      <c r="V337" s="105"/>
    </row>
    <row r="338" spans="1:22" ht="12.75">
      <c r="A338" s="179" t="s">
        <v>569</v>
      </c>
      <c r="B338" s="578"/>
      <c r="C338" s="492"/>
      <c r="D338" s="99"/>
      <c r="E338" s="99"/>
      <c r="F338" s="491"/>
      <c r="G338" s="492"/>
      <c r="H338" s="491"/>
      <c r="I338" s="492"/>
      <c r="J338" s="156"/>
      <c r="L338" s="512"/>
      <c r="M338" s="512"/>
      <c r="N338" s="512"/>
      <c r="O338" s="512"/>
      <c r="P338" s="105"/>
      <c r="Q338" s="105"/>
      <c r="R338" s="512"/>
      <c r="S338" s="512"/>
      <c r="T338" s="512"/>
      <c r="U338" s="512"/>
      <c r="V338" s="105"/>
    </row>
    <row r="339" spans="1:22" ht="12.75">
      <c r="A339" s="180" t="s">
        <v>570</v>
      </c>
      <c r="B339" s="576"/>
      <c r="C339" s="577"/>
      <c r="D339" s="94"/>
      <c r="E339" s="94"/>
      <c r="F339" s="532"/>
      <c r="G339" s="577"/>
      <c r="H339" s="532"/>
      <c r="I339" s="577"/>
      <c r="J339" s="181"/>
      <c r="L339" s="512"/>
      <c r="M339" s="512"/>
      <c r="N339" s="512"/>
      <c r="O339" s="512"/>
      <c r="P339" s="105"/>
      <c r="Q339" s="105"/>
      <c r="R339" s="512"/>
      <c r="S339" s="512"/>
      <c r="T339" s="512"/>
      <c r="U339" s="512"/>
      <c r="V339" s="105"/>
    </row>
    <row r="340" spans="1:22" ht="13.5" thickBot="1">
      <c r="A340" s="182"/>
      <c r="B340" s="183"/>
      <c r="C340" s="184"/>
      <c r="D340" s="184"/>
      <c r="E340" s="184"/>
      <c r="F340" s="183"/>
      <c r="G340" s="184"/>
      <c r="H340" s="183"/>
      <c r="I340" s="184"/>
      <c r="J340" s="185"/>
      <c r="L340" s="512"/>
      <c r="M340" s="512"/>
      <c r="N340" s="512"/>
      <c r="O340" s="512"/>
      <c r="P340" s="105"/>
      <c r="Q340" s="105"/>
      <c r="R340" s="512"/>
      <c r="S340" s="512"/>
      <c r="T340" s="512"/>
      <c r="U340" s="512"/>
      <c r="V340" s="105"/>
    </row>
    <row r="341" spans="1:22" ht="13.5" thickTop="1">
      <c r="A341" s="105"/>
      <c r="B341" s="105"/>
      <c r="C341" s="105"/>
      <c r="D341" s="105"/>
      <c r="E341" s="105"/>
      <c r="F341" s="105"/>
      <c r="G341" s="105"/>
      <c r="H341" s="105"/>
      <c r="I341" s="105"/>
      <c r="J341" s="105"/>
      <c r="L341" s="106"/>
      <c r="M341" s="106"/>
      <c r="N341" s="106"/>
      <c r="O341" s="106"/>
      <c r="P341" s="105"/>
      <c r="Q341" s="105"/>
      <c r="R341" s="106"/>
      <c r="S341" s="106"/>
      <c r="T341" s="106"/>
      <c r="U341" s="106"/>
      <c r="V341" s="105"/>
    </row>
    <row r="342" spans="1:22" ht="13.5" thickBot="1">
      <c r="A342" s="186" t="s">
        <v>264</v>
      </c>
      <c r="B342" s="105"/>
      <c r="C342" s="105"/>
      <c r="D342" s="105"/>
      <c r="E342" s="105"/>
      <c r="F342" s="105"/>
      <c r="G342" s="105"/>
      <c r="H342" s="105"/>
      <c r="I342" s="105"/>
      <c r="J342" s="105"/>
      <c r="L342" s="106"/>
      <c r="M342" s="106"/>
      <c r="N342" s="106"/>
      <c r="O342" s="106"/>
      <c r="P342" s="105"/>
      <c r="Q342" s="105"/>
      <c r="R342" s="106"/>
      <c r="S342" s="106"/>
      <c r="T342" s="106"/>
      <c r="U342" s="106"/>
      <c r="V342" s="105"/>
    </row>
    <row r="343" spans="1:22" ht="12.75">
      <c r="A343" s="475" t="s">
        <v>265</v>
      </c>
      <c r="B343" s="476"/>
      <c r="C343" s="561"/>
      <c r="D343" s="366" t="s">
        <v>476</v>
      </c>
      <c r="E343" s="366"/>
      <c r="F343" s="366"/>
      <c r="G343" s="366"/>
      <c r="H343" s="366" t="s">
        <v>432</v>
      </c>
      <c r="I343" s="366"/>
      <c r="J343" s="367"/>
      <c r="L343" s="512"/>
      <c r="M343" s="512"/>
      <c r="N343" s="512"/>
      <c r="O343" s="512"/>
      <c r="P343" s="105"/>
      <c r="Q343" s="105"/>
      <c r="R343" s="512"/>
      <c r="S343" s="512"/>
      <c r="T343" s="512"/>
      <c r="U343" s="512"/>
      <c r="V343" s="105"/>
    </row>
    <row r="344" spans="1:22" ht="12.75">
      <c r="A344" s="573" t="s">
        <v>267</v>
      </c>
      <c r="B344" s="573"/>
      <c r="C344" s="573"/>
      <c r="D344" s="574">
        <v>0</v>
      </c>
      <c r="E344" s="574"/>
      <c r="F344" s="574"/>
      <c r="G344" s="574"/>
      <c r="H344" s="574">
        <v>0</v>
      </c>
      <c r="I344" s="574"/>
      <c r="J344" s="575"/>
      <c r="L344" s="512"/>
      <c r="M344" s="512"/>
      <c r="N344" s="512"/>
      <c r="O344" s="512"/>
      <c r="P344" s="105"/>
      <c r="Q344" s="105"/>
      <c r="R344" s="512"/>
      <c r="S344" s="512"/>
      <c r="T344" s="512"/>
      <c r="U344" s="512"/>
      <c r="V344" s="105"/>
    </row>
    <row r="345" spans="1:22" ht="12.75">
      <c r="A345" s="569" t="s">
        <v>266</v>
      </c>
      <c r="B345" s="569"/>
      <c r="C345" s="569"/>
      <c r="D345" s="281"/>
      <c r="E345" s="281"/>
      <c r="F345" s="281"/>
      <c r="G345" s="281"/>
      <c r="H345" s="281"/>
      <c r="I345" s="281"/>
      <c r="J345" s="268"/>
      <c r="L345" s="106"/>
      <c r="M345" s="106"/>
      <c r="N345" s="106"/>
      <c r="O345" s="106"/>
      <c r="P345" s="105"/>
      <c r="Q345" s="105"/>
      <c r="R345" s="106"/>
      <c r="S345" s="106"/>
      <c r="T345" s="106"/>
      <c r="U345" s="106"/>
      <c r="V345" s="105"/>
    </row>
    <row r="346" spans="1:22" ht="12.75">
      <c r="A346" s="570" t="s">
        <v>268</v>
      </c>
      <c r="B346" s="571"/>
      <c r="C346" s="572"/>
      <c r="D346" s="545">
        <v>0</v>
      </c>
      <c r="E346" s="545"/>
      <c r="F346" s="545"/>
      <c r="G346" s="545"/>
      <c r="H346" s="545">
        <v>0</v>
      </c>
      <c r="I346" s="545"/>
      <c r="J346" s="546"/>
      <c r="L346" s="106"/>
      <c r="M346" s="106"/>
      <c r="N346" s="106"/>
      <c r="O346" s="106"/>
      <c r="P346" s="105"/>
      <c r="Q346" s="105"/>
      <c r="R346" s="106"/>
      <c r="S346" s="106"/>
      <c r="T346" s="106"/>
      <c r="U346" s="106"/>
      <c r="V346" s="105"/>
    </row>
    <row r="347" spans="1:22" ht="12.75">
      <c r="A347" s="570" t="s">
        <v>269</v>
      </c>
      <c r="B347" s="571"/>
      <c r="C347" s="572"/>
      <c r="D347" s="281"/>
      <c r="E347" s="281"/>
      <c r="F347" s="281"/>
      <c r="G347" s="281"/>
      <c r="H347" s="281"/>
      <c r="I347" s="281"/>
      <c r="J347" s="268"/>
      <c r="L347" s="106"/>
      <c r="M347" s="106"/>
      <c r="N347" s="106"/>
      <c r="O347" s="106"/>
      <c r="P347" s="105"/>
      <c r="Q347" s="105"/>
      <c r="R347" s="106"/>
      <c r="S347" s="106"/>
      <c r="T347" s="106"/>
      <c r="U347" s="106"/>
      <c r="V347" s="105"/>
    </row>
    <row r="348" spans="1:22" ht="12.75">
      <c r="A348" s="569" t="s">
        <v>268</v>
      </c>
      <c r="B348" s="569"/>
      <c r="C348" s="569"/>
      <c r="D348" s="281"/>
      <c r="E348" s="281"/>
      <c r="F348" s="281"/>
      <c r="G348" s="281"/>
      <c r="H348" s="281"/>
      <c r="I348" s="281"/>
      <c r="J348" s="268"/>
      <c r="L348" s="512"/>
      <c r="M348" s="512"/>
      <c r="N348" s="512"/>
      <c r="O348" s="512"/>
      <c r="P348" s="105"/>
      <c r="Q348" s="105"/>
      <c r="R348" s="512"/>
      <c r="S348" s="512"/>
      <c r="T348" s="512"/>
      <c r="U348" s="512"/>
      <c r="V348" s="105"/>
    </row>
    <row r="349" spans="1:22" ht="12.75">
      <c r="A349" s="570" t="s">
        <v>270</v>
      </c>
      <c r="B349" s="571"/>
      <c r="C349" s="572"/>
      <c r="D349" s="281"/>
      <c r="E349" s="281"/>
      <c r="F349" s="281"/>
      <c r="G349" s="281"/>
      <c r="H349" s="281"/>
      <c r="I349" s="281"/>
      <c r="J349" s="268"/>
      <c r="L349" s="106"/>
      <c r="M349" s="106"/>
      <c r="N349" s="106"/>
      <c r="O349" s="106"/>
      <c r="P349" s="105"/>
      <c r="Q349" s="105"/>
      <c r="R349" s="106"/>
      <c r="S349" s="106"/>
      <c r="T349" s="106"/>
      <c r="U349" s="106"/>
      <c r="V349" s="105"/>
    </row>
    <row r="350" spans="1:22" ht="12.75">
      <c r="A350" s="569" t="s">
        <v>271</v>
      </c>
      <c r="B350" s="569"/>
      <c r="C350" s="569"/>
      <c r="D350" s="281"/>
      <c r="E350" s="281"/>
      <c r="F350" s="281"/>
      <c r="G350" s="281"/>
      <c r="H350" s="281"/>
      <c r="I350" s="281"/>
      <c r="J350" s="268"/>
      <c r="L350" s="106"/>
      <c r="M350" s="106"/>
      <c r="N350" s="106"/>
      <c r="O350" s="106"/>
      <c r="P350" s="105"/>
      <c r="Q350" s="105"/>
      <c r="R350" s="106"/>
      <c r="S350" s="106"/>
      <c r="T350" s="106"/>
      <c r="U350" s="106"/>
      <c r="V350" s="105"/>
    </row>
    <row r="351" spans="1:22" ht="12.75">
      <c r="A351" s="562" t="s">
        <v>272</v>
      </c>
      <c r="B351" s="562"/>
      <c r="C351" s="562"/>
      <c r="D351" s="414"/>
      <c r="E351" s="414"/>
      <c r="F351" s="414"/>
      <c r="G351" s="414"/>
      <c r="H351" s="414"/>
      <c r="I351" s="414"/>
      <c r="J351" s="415"/>
      <c r="L351" s="106"/>
      <c r="M351" s="106"/>
      <c r="N351" s="106"/>
      <c r="O351" s="106"/>
      <c r="P351" s="105"/>
      <c r="Q351" s="105"/>
      <c r="R351" s="106"/>
      <c r="S351" s="106"/>
      <c r="T351" s="106"/>
      <c r="U351" s="106"/>
      <c r="V351" s="105"/>
    </row>
    <row r="352" spans="1:22" ht="13.5" thickBot="1">
      <c r="A352" s="563" t="s">
        <v>273</v>
      </c>
      <c r="B352" s="564"/>
      <c r="C352" s="565"/>
      <c r="D352" s="566"/>
      <c r="E352" s="567"/>
      <c r="F352" s="567"/>
      <c r="G352" s="568"/>
      <c r="H352" s="566"/>
      <c r="I352" s="567"/>
      <c r="J352" s="568"/>
      <c r="L352" s="106"/>
      <c r="M352" s="106"/>
      <c r="N352" s="106"/>
      <c r="O352" s="106"/>
      <c r="P352" s="105"/>
      <c r="Q352" s="105"/>
      <c r="R352" s="106"/>
      <c r="S352" s="106"/>
      <c r="T352" s="106"/>
      <c r="U352" s="106"/>
      <c r="V352" s="105"/>
    </row>
    <row r="353" spans="1:22" ht="12.75">
      <c r="A353" s="475" t="s">
        <v>274</v>
      </c>
      <c r="B353" s="476"/>
      <c r="C353" s="561"/>
      <c r="D353" s="366" t="s">
        <v>476</v>
      </c>
      <c r="E353" s="366"/>
      <c r="F353" s="366"/>
      <c r="G353" s="366"/>
      <c r="H353" s="366" t="s">
        <v>432</v>
      </c>
      <c r="I353" s="366"/>
      <c r="J353" s="367"/>
      <c r="L353" s="512"/>
      <c r="M353" s="512"/>
      <c r="N353" s="512"/>
      <c r="O353" s="512"/>
      <c r="P353" s="105"/>
      <c r="Q353" s="105"/>
      <c r="R353" s="512"/>
      <c r="S353" s="512"/>
      <c r="T353" s="512"/>
      <c r="U353" s="512"/>
      <c r="V353" s="105"/>
    </row>
    <row r="354" spans="1:22" ht="12.75">
      <c r="A354" s="556" t="s">
        <v>374</v>
      </c>
      <c r="B354" s="556"/>
      <c r="C354" s="556"/>
      <c r="D354" s="557"/>
      <c r="E354" s="558"/>
      <c r="F354" s="558"/>
      <c r="G354" s="559"/>
      <c r="H354" s="557">
        <v>0</v>
      </c>
      <c r="I354" s="558"/>
      <c r="J354" s="560"/>
      <c r="L354" s="512"/>
      <c r="M354" s="512"/>
      <c r="N354" s="512"/>
      <c r="O354" s="512"/>
      <c r="P354" s="105"/>
      <c r="Q354" s="105"/>
      <c r="R354" s="512"/>
      <c r="S354" s="512"/>
      <c r="T354" s="512"/>
      <c r="U354" s="512"/>
      <c r="V354" s="105"/>
    </row>
    <row r="355" spans="1:22" ht="12.75">
      <c r="A355" s="552" t="s">
        <v>275</v>
      </c>
      <c r="B355" s="552"/>
      <c r="C355" s="552"/>
      <c r="D355" s="553"/>
      <c r="E355" s="553"/>
      <c r="F355" s="553"/>
      <c r="G355" s="553"/>
      <c r="H355" s="553"/>
      <c r="I355" s="553"/>
      <c r="J355" s="554"/>
      <c r="L355" s="106"/>
      <c r="M355" s="106"/>
      <c r="N355" s="106"/>
      <c r="O355" s="106"/>
      <c r="P355" s="105"/>
      <c r="Q355" s="105"/>
      <c r="R355" s="106"/>
      <c r="S355" s="106"/>
      <c r="T355" s="106"/>
      <c r="U355" s="106"/>
      <c r="V355" s="105"/>
    </row>
    <row r="356" spans="1:22" ht="25.5" customHeight="1">
      <c r="A356" s="555" t="s">
        <v>276</v>
      </c>
      <c r="B356" s="255"/>
      <c r="C356" s="256"/>
      <c r="D356" s="414"/>
      <c r="E356" s="414"/>
      <c r="F356" s="414"/>
      <c r="G356" s="414"/>
      <c r="H356" s="414"/>
      <c r="I356" s="414"/>
      <c r="J356" s="415"/>
      <c r="L356" s="106"/>
      <c r="M356" s="106"/>
      <c r="N356" s="106"/>
      <c r="O356" s="106"/>
      <c r="P356" s="105"/>
      <c r="Q356" s="105"/>
      <c r="R356" s="106"/>
      <c r="S356" s="106"/>
      <c r="T356" s="106"/>
      <c r="U356" s="106"/>
      <c r="V356" s="105"/>
    </row>
    <row r="357" spans="1:22" ht="12.75">
      <c r="A357" s="188" t="s">
        <v>277</v>
      </c>
      <c r="B357" s="189"/>
      <c r="C357" s="190"/>
      <c r="D357" s="544"/>
      <c r="E357" s="545"/>
      <c r="F357" s="545"/>
      <c r="G357" s="545"/>
      <c r="H357" s="545"/>
      <c r="I357" s="545"/>
      <c r="J357" s="546"/>
      <c r="L357" s="106"/>
      <c r="M357" s="106"/>
      <c r="N357" s="106"/>
      <c r="O357" s="106"/>
      <c r="P357" s="105"/>
      <c r="Q357" s="105"/>
      <c r="R357" s="106"/>
      <c r="S357" s="106"/>
      <c r="T357" s="106"/>
      <c r="U357" s="106"/>
      <c r="V357" s="105"/>
    </row>
    <row r="358" spans="1:22" ht="12.75">
      <c r="A358" s="547" t="s">
        <v>278</v>
      </c>
      <c r="B358" s="547"/>
      <c r="C358" s="387"/>
      <c r="D358" s="548">
        <v>89143430</v>
      </c>
      <c r="E358" s="549"/>
      <c r="F358" s="549"/>
      <c r="G358" s="550"/>
      <c r="H358" s="548">
        <v>0</v>
      </c>
      <c r="I358" s="549"/>
      <c r="J358" s="551"/>
      <c r="L358" s="512"/>
      <c r="M358" s="512"/>
      <c r="N358" s="512"/>
      <c r="O358" s="512"/>
      <c r="P358" s="105"/>
      <c r="Q358" s="105"/>
      <c r="R358" s="512"/>
      <c r="S358" s="512"/>
      <c r="T358" s="512"/>
      <c r="U358" s="512"/>
      <c r="V358" s="105"/>
    </row>
    <row r="359" spans="1:22" ht="12.75">
      <c r="A359" s="105"/>
      <c r="B359" s="105"/>
      <c r="C359" s="105"/>
      <c r="D359" s="105"/>
      <c r="E359" s="105"/>
      <c r="F359" s="105"/>
      <c r="G359" s="105"/>
      <c r="H359" s="105"/>
      <c r="I359" s="105"/>
      <c r="J359" s="105"/>
      <c r="L359" s="106"/>
      <c r="M359" s="106"/>
      <c r="N359" s="106"/>
      <c r="O359" s="106"/>
      <c r="P359" s="105"/>
      <c r="Q359" s="105"/>
      <c r="R359" s="106"/>
      <c r="S359" s="106"/>
      <c r="T359" s="106"/>
      <c r="U359" s="106"/>
      <c r="V359" s="105"/>
    </row>
    <row r="360" spans="1:22" ht="12.75">
      <c r="A360" s="105"/>
      <c r="B360" s="105"/>
      <c r="C360" s="105"/>
      <c r="D360" s="105"/>
      <c r="E360" s="105"/>
      <c r="F360" s="105"/>
      <c r="G360" s="105"/>
      <c r="H360" s="105"/>
      <c r="I360" s="105"/>
      <c r="J360" s="105"/>
      <c r="L360" s="106"/>
      <c r="M360" s="106"/>
      <c r="N360" s="106"/>
      <c r="O360" s="106"/>
      <c r="P360" s="105"/>
      <c r="Q360" s="105"/>
      <c r="R360" s="106"/>
      <c r="S360" s="106"/>
      <c r="T360" s="106"/>
      <c r="U360" s="106"/>
      <c r="V360" s="105"/>
    </row>
    <row r="361" spans="1:22" ht="12.75">
      <c r="A361" s="186" t="s">
        <v>279</v>
      </c>
      <c r="B361" s="154"/>
      <c r="C361" s="154"/>
      <c r="D361" s="154"/>
      <c r="E361" s="154"/>
      <c r="F361" s="154"/>
      <c r="G361" s="154"/>
      <c r="H361" s="154"/>
      <c r="I361" s="154"/>
      <c r="J361" s="154"/>
      <c r="L361" s="512"/>
      <c r="M361" s="512"/>
      <c r="N361" s="512"/>
      <c r="O361" s="512"/>
      <c r="P361" s="105"/>
      <c r="Q361" s="105"/>
      <c r="R361" s="512"/>
      <c r="S361" s="512"/>
      <c r="T361" s="512"/>
      <c r="U361" s="512"/>
      <c r="V361" s="105"/>
    </row>
    <row r="362" spans="1:22" ht="12.75">
      <c r="A362" s="102" t="s">
        <v>280</v>
      </c>
      <c r="L362" s="512"/>
      <c r="M362" s="512"/>
      <c r="N362" s="512"/>
      <c r="O362" s="512"/>
      <c r="P362" s="105"/>
      <c r="Q362" s="105"/>
      <c r="R362" s="516"/>
      <c r="S362" s="516"/>
      <c r="T362" s="512"/>
      <c r="U362" s="512"/>
      <c r="V362" s="105"/>
    </row>
    <row r="363" spans="12:22" ht="13.5" thickBot="1">
      <c r="L363" s="105"/>
      <c r="M363" s="105"/>
      <c r="N363" s="105"/>
      <c r="O363" s="105"/>
      <c r="P363" s="105"/>
      <c r="Q363" s="105"/>
      <c r="R363" s="105"/>
      <c r="S363" s="105"/>
      <c r="T363" s="105"/>
      <c r="U363" s="105"/>
      <c r="V363" s="105"/>
    </row>
    <row r="364" spans="1:22" ht="114.75">
      <c r="A364" s="191" t="s">
        <v>585</v>
      </c>
      <c r="B364" s="192" t="s">
        <v>281</v>
      </c>
      <c r="C364" s="192" t="s">
        <v>534</v>
      </c>
      <c r="D364" s="147" t="s">
        <v>460</v>
      </c>
      <c r="E364" s="192" t="s">
        <v>536</v>
      </c>
      <c r="F364" s="192" t="s">
        <v>535</v>
      </c>
      <c r="G364" s="147" t="s">
        <v>439</v>
      </c>
      <c r="H364" s="147" t="s">
        <v>440</v>
      </c>
      <c r="I364" s="147" t="s">
        <v>441</v>
      </c>
      <c r="J364" s="148" t="s">
        <v>533</v>
      </c>
      <c r="L364" s="137"/>
      <c r="M364" s="105"/>
      <c r="N364" s="105"/>
      <c r="O364" s="105"/>
      <c r="P364" s="105"/>
      <c r="Q364" s="105"/>
      <c r="R364" s="105"/>
      <c r="S364" s="105"/>
      <c r="T364" s="105"/>
      <c r="U364" s="105"/>
      <c r="V364" s="105"/>
    </row>
    <row r="365" spans="1:22" ht="12.75">
      <c r="A365" s="193" t="s">
        <v>571</v>
      </c>
      <c r="B365" s="194">
        <v>1</v>
      </c>
      <c r="C365" s="194">
        <v>2</v>
      </c>
      <c r="D365" s="194">
        <v>3</v>
      </c>
      <c r="E365" s="194">
        <v>4</v>
      </c>
      <c r="F365" s="194">
        <v>5</v>
      </c>
      <c r="G365" s="194">
        <v>6</v>
      </c>
      <c r="H365" s="194">
        <v>7</v>
      </c>
      <c r="I365" s="194">
        <v>8</v>
      </c>
      <c r="J365" s="195">
        <v>9</v>
      </c>
      <c r="L365" s="196"/>
      <c r="M365" s="105"/>
      <c r="N365" s="105"/>
      <c r="O365" s="105"/>
      <c r="P365" s="105"/>
      <c r="Q365" s="105"/>
      <c r="R365" s="105"/>
      <c r="S365" s="105"/>
      <c r="T365" s="105"/>
      <c r="U365" s="105"/>
      <c r="V365" s="105"/>
    </row>
    <row r="366" spans="1:22" ht="25.5">
      <c r="A366" s="170" t="s">
        <v>572</v>
      </c>
      <c r="B366" s="171"/>
      <c r="C366" s="171"/>
      <c r="D366" s="171"/>
      <c r="E366" s="171"/>
      <c r="F366" s="171"/>
      <c r="G366" s="171"/>
      <c r="H366" s="99"/>
      <c r="I366" s="99"/>
      <c r="J366" s="172"/>
      <c r="L366" s="105"/>
      <c r="M366" s="105"/>
      <c r="N366" s="105"/>
      <c r="O366" s="105"/>
      <c r="P366" s="105"/>
      <c r="Q366" s="105"/>
      <c r="R366" s="105"/>
      <c r="S366" s="105"/>
      <c r="T366" s="105"/>
      <c r="U366" s="105"/>
      <c r="V366" s="105"/>
    </row>
    <row r="367" spans="1:22" ht="25.5">
      <c r="A367" s="157" t="s">
        <v>405</v>
      </c>
      <c r="B367" s="95"/>
      <c r="C367" s="99"/>
      <c r="D367" s="99"/>
      <c r="E367" s="99"/>
      <c r="F367" s="99"/>
      <c r="G367" s="99"/>
      <c r="H367" s="99"/>
      <c r="I367" s="99"/>
      <c r="J367" s="156"/>
      <c r="L367" s="512"/>
      <c r="M367" s="512"/>
      <c r="N367" s="512"/>
      <c r="O367" s="512"/>
      <c r="P367" s="105"/>
      <c r="Q367" s="105"/>
      <c r="R367" s="512"/>
      <c r="S367" s="512"/>
      <c r="T367" s="512"/>
      <c r="U367" s="512"/>
      <c r="V367" s="105"/>
    </row>
    <row r="368" spans="1:22" ht="25.5">
      <c r="A368" s="157" t="s">
        <v>282</v>
      </c>
      <c r="B368" s="95"/>
      <c r="C368" s="99"/>
      <c r="D368" s="99"/>
      <c r="E368" s="99"/>
      <c r="F368" s="99"/>
      <c r="G368" s="99"/>
      <c r="H368" s="99"/>
      <c r="I368" s="99"/>
      <c r="J368" s="156"/>
      <c r="L368" s="512"/>
      <c r="M368" s="512"/>
      <c r="N368" s="512"/>
      <c r="O368" s="512"/>
      <c r="P368" s="105"/>
      <c r="Q368" s="105"/>
      <c r="R368" s="512"/>
      <c r="S368" s="512"/>
      <c r="T368" s="512"/>
      <c r="U368" s="512"/>
      <c r="V368" s="105"/>
    </row>
    <row r="369" spans="1:22" ht="12.75">
      <c r="A369" s="157" t="s">
        <v>211</v>
      </c>
      <c r="B369" s="95"/>
      <c r="C369" s="99"/>
      <c r="D369" s="99"/>
      <c r="E369" s="99"/>
      <c r="F369" s="99"/>
      <c r="G369" s="99"/>
      <c r="H369" s="99"/>
      <c r="I369" s="99"/>
      <c r="J369" s="156"/>
      <c r="L369" s="106"/>
      <c r="M369" s="106"/>
      <c r="N369" s="106"/>
      <c r="O369" s="106"/>
      <c r="P369" s="105"/>
      <c r="Q369" s="105"/>
      <c r="R369" s="106"/>
      <c r="S369" s="106"/>
      <c r="T369" s="106"/>
      <c r="U369" s="106"/>
      <c r="V369" s="105"/>
    </row>
    <row r="370" spans="1:22" ht="25.5">
      <c r="A370" s="157" t="s">
        <v>283</v>
      </c>
      <c r="B370" s="95"/>
      <c r="C370" s="99"/>
      <c r="D370" s="99"/>
      <c r="E370" s="99"/>
      <c r="F370" s="99"/>
      <c r="G370" s="99"/>
      <c r="H370" s="99"/>
      <c r="I370" s="99"/>
      <c r="J370" s="156"/>
      <c r="L370" s="106"/>
      <c r="M370" s="106"/>
      <c r="N370" s="106"/>
      <c r="O370" s="106"/>
      <c r="P370" s="105"/>
      <c r="Q370" s="105"/>
      <c r="R370" s="106"/>
      <c r="S370" s="106"/>
      <c r="T370" s="106"/>
      <c r="U370" s="106"/>
      <c r="V370" s="105"/>
    </row>
    <row r="371" spans="1:22" ht="25.5">
      <c r="A371" s="157" t="s">
        <v>284</v>
      </c>
      <c r="B371" s="95"/>
      <c r="C371" s="99"/>
      <c r="D371" s="99"/>
      <c r="E371" s="99"/>
      <c r="F371" s="99"/>
      <c r="G371" s="99"/>
      <c r="H371" s="99"/>
      <c r="I371" s="99"/>
      <c r="J371" s="156"/>
      <c r="L371" s="106"/>
      <c r="M371" s="106"/>
      <c r="N371" s="106"/>
      <c r="O371" s="106"/>
      <c r="P371" s="105"/>
      <c r="Q371" s="105"/>
      <c r="R371" s="106"/>
      <c r="S371" s="106"/>
      <c r="T371" s="106"/>
      <c r="U371" s="106"/>
      <c r="V371" s="105"/>
    </row>
    <row r="372" spans="1:22" ht="12.75">
      <c r="A372" s="157" t="s">
        <v>214</v>
      </c>
      <c r="B372" s="99"/>
      <c r="C372" s="99"/>
      <c r="D372" s="99"/>
      <c r="E372" s="99"/>
      <c r="F372" s="99"/>
      <c r="G372" s="99"/>
      <c r="H372" s="99"/>
      <c r="I372" s="99"/>
      <c r="J372" s="156"/>
      <c r="L372" s="512"/>
      <c r="M372" s="512"/>
      <c r="N372" s="512"/>
      <c r="O372" s="512"/>
      <c r="P372" s="105"/>
      <c r="Q372" s="105"/>
      <c r="R372" s="512"/>
      <c r="S372" s="512"/>
      <c r="T372" s="512"/>
      <c r="U372" s="512"/>
      <c r="V372" s="105"/>
    </row>
    <row r="373" spans="1:22" ht="12.75">
      <c r="A373" s="157"/>
      <c r="B373" s="99"/>
      <c r="C373" s="99"/>
      <c r="D373" s="99"/>
      <c r="E373" s="99"/>
      <c r="F373" s="99"/>
      <c r="G373" s="99"/>
      <c r="H373" s="99"/>
      <c r="I373" s="99"/>
      <c r="J373" s="156"/>
      <c r="L373" s="512"/>
      <c r="M373" s="512"/>
      <c r="N373" s="512"/>
      <c r="O373" s="512"/>
      <c r="P373" s="105"/>
      <c r="Q373" s="105"/>
      <c r="R373" s="512"/>
      <c r="S373" s="512"/>
      <c r="T373" s="512"/>
      <c r="U373" s="512"/>
      <c r="V373" s="105"/>
    </row>
    <row r="374" spans="1:22" ht="25.5">
      <c r="A374" s="157" t="s">
        <v>125</v>
      </c>
      <c r="B374" s="245">
        <v>51000000000</v>
      </c>
      <c r="C374" s="245"/>
      <c r="D374" s="245"/>
      <c r="E374" s="245"/>
      <c r="F374" s="245"/>
      <c r="G374" s="245">
        <v>21944134346</v>
      </c>
      <c r="H374" s="245">
        <v>1940049462</v>
      </c>
      <c r="I374" s="245">
        <v>913287646</v>
      </c>
      <c r="J374" s="246">
        <v>1735026836</v>
      </c>
      <c r="L374" s="512"/>
      <c r="M374" s="512"/>
      <c r="N374" s="106"/>
      <c r="O374" s="106"/>
      <c r="P374" s="105"/>
      <c r="Q374" s="105"/>
      <c r="R374" s="512"/>
      <c r="S374" s="512"/>
      <c r="T374" s="512"/>
      <c r="U374" s="512"/>
      <c r="V374" s="105"/>
    </row>
    <row r="375" spans="1:22" ht="12.75">
      <c r="A375" s="157" t="s">
        <v>126</v>
      </c>
      <c r="B375" s="245">
        <v>51000000000</v>
      </c>
      <c r="C375" s="245"/>
      <c r="D375" s="245"/>
      <c r="E375" s="245"/>
      <c r="F375" s="245"/>
      <c r="G375" s="245">
        <v>21944134346</v>
      </c>
      <c r="H375" s="245">
        <v>1940049462</v>
      </c>
      <c r="I375" s="245">
        <v>913287646</v>
      </c>
      <c r="J375" s="246">
        <v>1735026836</v>
      </c>
      <c r="L375" s="512"/>
      <c r="M375" s="512"/>
      <c r="N375" s="106"/>
      <c r="O375" s="106"/>
      <c r="P375" s="105"/>
      <c r="Q375" s="105"/>
      <c r="R375" s="512"/>
      <c r="S375" s="512"/>
      <c r="T375" s="512"/>
      <c r="U375" s="512"/>
      <c r="V375" s="105"/>
    </row>
    <row r="376" spans="1:22" ht="12.75">
      <c r="A376" s="157" t="s">
        <v>127</v>
      </c>
      <c r="B376" s="245">
        <v>32518570000</v>
      </c>
      <c r="C376" s="245"/>
      <c r="D376" s="245"/>
      <c r="E376" s="245"/>
      <c r="F376" s="247"/>
      <c r="G376" s="245">
        <f>G377-G382</f>
        <v>-21000000000</v>
      </c>
      <c r="H376" s="245">
        <f>H377</f>
        <v>0</v>
      </c>
      <c r="I376" s="245">
        <f>I377-I382</f>
        <v>-538799000</v>
      </c>
      <c r="J376" s="246">
        <f>J378-J382</f>
        <v>-1735026836</v>
      </c>
      <c r="L376" s="512"/>
      <c r="M376" s="512"/>
      <c r="N376" s="106"/>
      <c r="O376" s="106"/>
      <c r="P376" s="105"/>
      <c r="Q376" s="105"/>
      <c r="R376" s="512"/>
      <c r="S376" s="512"/>
      <c r="T376" s="512"/>
      <c r="U376" s="512"/>
      <c r="V376" s="105"/>
    </row>
    <row r="377" spans="1:22" ht="25.5">
      <c r="A377" s="157" t="s">
        <v>128</v>
      </c>
      <c r="B377" s="245">
        <v>32518570000</v>
      </c>
      <c r="C377" s="245"/>
      <c r="D377" s="245"/>
      <c r="E377" s="248"/>
      <c r="F377" s="245"/>
      <c r="G377" s="245"/>
      <c r="H377" s="245"/>
      <c r="I377" s="245"/>
      <c r="J377" s="246"/>
      <c r="L377" s="512"/>
      <c r="M377" s="512"/>
      <c r="N377" s="106"/>
      <c r="O377" s="106"/>
      <c r="P377" s="105"/>
      <c r="Q377" s="105"/>
      <c r="R377" s="512"/>
      <c r="S377" s="512"/>
      <c r="T377" s="512"/>
      <c r="U377" s="512"/>
      <c r="V377" s="105"/>
    </row>
    <row r="378" spans="1:22" ht="25.5">
      <c r="A378" s="157" t="s">
        <v>129</v>
      </c>
      <c r="B378" s="249"/>
      <c r="C378" s="245"/>
      <c r="D378" s="245"/>
      <c r="E378" s="245"/>
      <c r="F378" s="245"/>
      <c r="G378" s="245"/>
      <c r="H378" s="245"/>
      <c r="I378" s="245"/>
      <c r="J378" s="246">
        <v>25471021827</v>
      </c>
      <c r="L378" s="512"/>
      <c r="M378" s="512"/>
      <c r="N378" s="106"/>
      <c r="O378" s="106"/>
      <c r="P378" s="152"/>
      <c r="Q378" s="105"/>
      <c r="R378" s="512"/>
      <c r="S378" s="512"/>
      <c r="T378" s="512"/>
      <c r="U378" s="512"/>
      <c r="V378" s="105"/>
    </row>
    <row r="379" spans="1:22" ht="12.75">
      <c r="A379" s="157" t="s">
        <v>211</v>
      </c>
      <c r="B379" s="249"/>
      <c r="C379" s="245"/>
      <c r="D379" s="245">
        <v>2871430226</v>
      </c>
      <c r="E379" s="248"/>
      <c r="F379" s="245">
        <v>103073419</v>
      </c>
      <c r="G379" s="245">
        <v>6382790041</v>
      </c>
      <c r="H379" s="245">
        <v>953912640</v>
      </c>
      <c r="I379" s="245">
        <v>740735148</v>
      </c>
      <c r="J379" s="246"/>
      <c r="L379" s="106"/>
      <c r="M379" s="106"/>
      <c r="N379" s="106"/>
      <c r="O379" s="106"/>
      <c r="P379" s="152"/>
      <c r="Q379" s="105"/>
      <c r="R379" s="106"/>
      <c r="S379" s="106"/>
      <c r="T379" s="106"/>
      <c r="U379" s="106"/>
      <c r="V379" s="105"/>
    </row>
    <row r="380" spans="1:22" ht="25.5">
      <c r="A380" s="157" t="s">
        <v>130</v>
      </c>
      <c r="B380" s="245">
        <v>0</v>
      </c>
      <c r="C380" s="245"/>
      <c r="D380" s="245"/>
      <c r="E380" s="245"/>
      <c r="F380" s="245"/>
      <c r="G380" s="245"/>
      <c r="H380" s="245"/>
      <c r="I380" s="245"/>
      <c r="J380" s="246"/>
      <c r="L380" s="106"/>
      <c r="M380" s="106"/>
      <c r="N380" s="106"/>
      <c r="O380" s="106"/>
      <c r="P380" s="152"/>
      <c r="Q380" s="105"/>
      <c r="R380" s="106"/>
      <c r="S380" s="106"/>
      <c r="T380" s="106"/>
      <c r="U380" s="106"/>
      <c r="V380" s="105"/>
    </row>
    <row r="381" spans="1:22" ht="25.5">
      <c r="A381" s="157" t="s">
        <v>131</v>
      </c>
      <c r="B381" s="249"/>
      <c r="C381" s="245"/>
      <c r="D381" s="245"/>
      <c r="E381" s="245"/>
      <c r="F381" s="245"/>
      <c r="G381" s="245"/>
      <c r="H381" s="245"/>
      <c r="I381" s="245"/>
      <c r="J381" s="246"/>
      <c r="L381" s="106"/>
      <c r="M381" s="106"/>
      <c r="N381" s="106"/>
      <c r="O381" s="106"/>
      <c r="P381" s="152"/>
      <c r="Q381" s="105"/>
      <c r="R381" s="106"/>
      <c r="S381" s="106"/>
      <c r="T381" s="106"/>
      <c r="U381" s="106"/>
      <c r="V381" s="105"/>
    </row>
    <row r="382" spans="1:22" ht="12.75">
      <c r="A382" s="157" t="s">
        <v>214</v>
      </c>
      <c r="B382" s="249"/>
      <c r="C382" s="245"/>
      <c r="D382" s="245"/>
      <c r="E382" s="245"/>
      <c r="F382" s="245"/>
      <c r="G382" s="245">
        <v>21000000000</v>
      </c>
      <c r="H382" s="245">
        <v>0</v>
      </c>
      <c r="I382" s="245">
        <v>538799000</v>
      </c>
      <c r="J382" s="246">
        <v>27206048663</v>
      </c>
      <c r="L382" s="106"/>
      <c r="M382" s="106"/>
      <c r="N382" s="106"/>
      <c r="O382" s="106"/>
      <c r="P382" s="152"/>
      <c r="Q382" s="105"/>
      <c r="R382" s="106"/>
      <c r="S382" s="106"/>
      <c r="T382" s="106"/>
      <c r="U382" s="106"/>
      <c r="V382" s="105"/>
    </row>
    <row r="383" spans="1:22" ht="26.25" thickBot="1">
      <c r="A383" s="173" t="s">
        <v>132</v>
      </c>
      <c r="B383" s="250">
        <v>83518570000</v>
      </c>
      <c r="C383" s="244"/>
      <c r="D383" s="244">
        <f>D377</f>
        <v>0</v>
      </c>
      <c r="E383" s="244"/>
      <c r="F383" s="244">
        <v>103073419</v>
      </c>
      <c r="G383" s="244">
        <f>G375+G376</f>
        <v>944134346</v>
      </c>
      <c r="H383" s="244">
        <f>H375+H376-H382</f>
        <v>1940049462</v>
      </c>
      <c r="I383" s="244">
        <f>I375+I376</f>
        <v>374488646</v>
      </c>
      <c r="J383" s="251">
        <f>J375+J376</f>
        <v>0</v>
      </c>
      <c r="L383" s="512"/>
      <c r="M383" s="512"/>
      <c r="N383" s="512"/>
      <c r="O383" s="512"/>
      <c r="P383" s="105"/>
      <c r="Q383" s="105"/>
      <c r="R383" s="512"/>
      <c r="S383" s="512"/>
      <c r="T383" s="512"/>
      <c r="U383" s="512"/>
      <c r="V383" s="105"/>
    </row>
    <row r="384" spans="1:22" ht="13.5" thickTop="1">
      <c r="A384" s="105"/>
      <c r="B384" s="169"/>
      <c r="C384" s="169"/>
      <c r="D384" s="169"/>
      <c r="E384" s="169"/>
      <c r="F384" s="169"/>
      <c r="G384" s="169"/>
      <c r="H384" s="169"/>
      <c r="I384" s="169"/>
      <c r="J384" s="169"/>
      <c r="L384" s="106"/>
      <c r="M384" s="106"/>
      <c r="N384" s="106"/>
      <c r="O384" s="106"/>
      <c r="P384" s="105"/>
      <c r="Q384" s="105"/>
      <c r="R384" s="106"/>
      <c r="S384" s="106"/>
      <c r="T384" s="106"/>
      <c r="U384" s="106"/>
      <c r="V384" s="105"/>
    </row>
    <row r="385" spans="1:22" ht="12.75">
      <c r="A385" s="105"/>
      <c r="B385" s="105"/>
      <c r="C385" s="105"/>
      <c r="D385" s="105"/>
      <c r="E385" s="105"/>
      <c r="F385" s="105"/>
      <c r="G385" s="105"/>
      <c r="H385" s="105"/>
      <c r="I385" s="105"/>
      <c r="J385" s="105"/>
      <c r="L385" s="512"/>
      <c r="M385" s="512"/>
      <c r="N385" s="512"/>
      <c r="O385" s="512"/>
      <c r="P385" s="105"/>
      <c r="Q385" s="105"/>
      <c r="R385" s="512"/>
      <c r="S385" s="512"/>
      <c r="T385" s="512"/>
      <c r="U385" s="512"/>
      <c r="V385" s="105"/>
    </row>
    <row r="386" spans="1:22" ht="12.75">
      <c r="A386" s="196" t="s">
        <v>285</v>
      </c>
      <c r="B386" s="105"/>
      <c r="C386" s="105"/>
      <c r="D386" s="105"/>
      <c r="E386" s="105"/>
      <c r="F386" s="105"/>
      <c r="G386" s="105"/>
      <c r="H386" s="105"/>
      <c r="I386" s="105"/>
      <c r="J386" s="105"/>
      <c r="L386" s="512"/>
      <c r="M386" s="512"/>
      <c r="N386" s="512"/>
      <c r="O386" s="512"/>
      <c r="P386" s="105"/>
      <c r="Q386" s="105"/>
      <c r="R386" s="512"/>
      <c r="S386" s="512"/>
      <c r="T386" s="512"/>
      <c r="U386" s="512"/>
      <c r="V386" s="105"/>
    </row>
    <row r="387" spans="1:22" ht="13.5" thickBot="1">
      <c r="A387" s="175"/>
      <c r="B387" s="175"/>
      <c r="C387" s="175"/>
      <c r="D387" s="175"/>
      <c r="E387" s="175"/>
      <c r="F387" s="175"/>
      <c r="G387" s="175"/>
      <c r="H387" s="175"/>
      <c r="I387" s="175"/>
      <c r="J387" s="175"/>
      <c r="L387" s="512"/>
      <c r="M387" s="512"/>
      <c r="N387" s="512"/>
      <c r="O387" s="512"/>
      <c r="P387" s="105"/>
      <c r="Q387" s="105"/>
      <c r="R387" s="512"/>
      <c r="S387" s="512"/>
      <c r="T387" s="512"/>
      <c r="U387" s="512"/>
      <c r="V387" s="105"/>
    </row>
    <row r="388" spans="1:22" ht="12.75">
      <c r="A388" s="197" t="s">
        <v>585</v>
      </c>
      <c r="B388" s="366" t="s">
        <v>476</v>
      </c>
      <c r="C388" s="366"/>
      <c r="D388" s="366"/>
      <c r="E388" s="366"/>
      <c r="F388" s="542" t="s">
        <v>432</v>
      </c>
      <c r="G388" s="542"/>
      <c r="H388" s="542"/>
      <c r="I388" s="542"/>
      <c r="J388" s="543"/>
      <c r="L388" s="512"/>
      <c r="M388" s="512"/>
      <c r="N388" s="512"/>
      <c r="O388" s="512"/>
      <c r="P388" s="105"/>
      <c r="Q388" s="105"/>
      <c r="R388" s="512"/>
      <c r="S388" s="512"/>
      <c r="T388" s="512"/>
      <c r="U388" s="512"/>
      <c r="V388" s="105"/>
    </row>
    <row r="389" spans="1:22" ht="12.75">
      <c r="A389" s="178" t="s">
        <v>406</v>
      </c>
      <c r="B389" s="538">
        <v>39859420000</v>
      </c>
      <c r="C389" s="539"/>
      <c r="D389" s="539"/>
      <c r="E389" s="540"/>
      <c r="F389" s="538">
        <v>24990000000</v>
      </c>
      <c r="G389" s="539"/>
      <c r="H389" s="539"/>
      <c r="I389" s="539"/>
      <c r="J389" s="541"/>
      <c r="L389" s="137"/>
      <c r="M389" s="105"/>
      <c r="N389" s="105"/>
      <c r="O389" s="105"/>
      <c r="P389" s="105"/>
      <c r="Q389" s="105"/>
      <c r="R389" s="105"/>
      <c r="S389" s="105"/>
      <c r="T389" s="105"/>
      <c r="U389" s="105"/>
      <c r="V389" s="105"/>
    </row>
    <row r="390" spans="1:22" ht="38.25">
      <c r="A390" s="168" t="s">
        <v>407</v>
      </c>
      <c r="B390" s="535">
        <v>43659150000</v>
      </c>
      <c r="C390" s="536"/>
      <c r="D390" s="536"/>
      <c r="E390" s="537"/>
      <c r="F390" s="498">
        <v>26010000000</v>
      </c>
      <c r="G390" s="499"/>
      <c r="H390" s="499"/>
      <c r="I390" s="499"/>
      <c r="J390" s="501"/>
      <c r="L390" s="105"/>
      <c r="M390" s="105"/>
      <c r="N390" s="105"/>
      <c r="O390" s="105"/>
      <c r="P390" s="105"/>
      <c r="Q390" s="105"/>
      <c r="R390" s="105"/>
      <c r="S390" s="105"/>
      <c r="T390" s="105"/>
      <c r="U390" s="105"/>
      <c r="V390" s="105"/>
    </row>
    <row r="391" spans="1:22" ht="12.75">
      <c r="A391" s="179" t="s">
        <v>408</v>
      </c>
      <c r="B391" s="455"/>
      <c r="C391" s="456"/>
      <c r="D391" s="456"/>
      <c r="E391" s="457"/>
      <c r="F391" s="491"/>
      <c r="G391" s="484"/>
      <c r="H391" s="484"/>
      <c r="I391" s="484"/>
      <c r="J391" s="485"/>
      <c r="L391" s="105"/>
      <c r="M391" s="105"/>
      <c r="N391" s="105"/>
      <c r="O391" s="105"/>
      <c r="P391" s="106"/>
      <c r="Q391" s="105"/>
      <c r="R391" s="512"/>
      <c r="S391" s="512"/>
      <c r="T391" s="512"/>
      <c r="U391" s="512"/>
      <c r="V391" s="105"/>
    </row>
    <row r="392" spans="1:22" ht="12.75">
      <c r="A392" s="198" t="s">
        <v>409</v>
      </c>
      <c r="B392" s="529" t="s">
        <v>573</v>
      </c>
      <c r="C392" s="530"/>
      <c r="D392" s="530"/>
      <c r="E392" s="531"/>
      <c r="F392" s="532" t="s">
        <v>573</v>
      </c>
      <c r="G392" s="533"/>
      <c r="H392" s="533"/>
      <c r="I392" s="533"/>
      <c r="J392" s="534"/>
      <c r="L392" s="105"/>
      <c r="M392" s="105"/>
      <c r="N392" s="105"/>
      <c r="O392" s="105"/>
      <c r="P392" s="105"/>
      <c r="Q392" s="105"/>
      <c r="R392" s="512"/>
      <c r="S392" s="512"/>
      <c r="T392" s="512"/>
      <c r="U392" s="512"/>
      <c r="V392" s="105"/>
    </row>
    <row r="393" spans="1:22" ht="13.5" thickBot="1">
      <c r="A393" s="96" t="s">
        <v>547</v>
      </c>
      <c r="B393" s="525">
        <f>B389+B390</f>
        <v>83518570000</v>
      </c>
      <c r="C393" s="526"/>
      <c r="D393" s="526"/>
      <c r="E393" s="527"/>
      <c r="F393" s="525">
        <f>F389+F390</f>
        <v>51000000000</v>
      </c>
      <c r="G393" s="526"/>
      <c r="H393" s="526"/>
      <c r="I393" s="526"/>
      <c r="J393" s="528"/>
      <c r="L393" s="199"/>
      <c r="M393" s="105"/>
      <c r="N393" s="199"/>
      <c r="O393" s="105"/>
      <c r="P393" s="105"/>
      <c r="Q393" s="105"/>
      <c r="R393" s="512"/>
      <c r="S393" s="512"/>
      <c r="T393" s="512"/>
      <c r="U393" s="512"/>
      <c r="V393" s="105"/>
    </row>
    <row r="394" spans="1:22" ht="13.5" thickTop="1">
      <c r="A394" s="200"/>
      <c r="B394" s="200"/>
      <c r="C394" s="200"/>
      <c r="D394" s="200"/>
      <c r="E394" s="200"/>
      <c r="F394" s="200"/>
      <c r="G394" s="200"/>
      <c r="H394" s="200"/>
      <c r="I394" s="200"/>
      <c r="J394" s="200"/>
      <c r="L394" s="105"/>
      <c r="M394" s="106"/>
      <c r="N394" s="105"/>
      <c r="O394" s="106"/>
      <c r="P394" s="105"/>
      <c r="Q394" s="105"/>
      <c r="R394" s="516"/>
      <c r="S394" s="516"/>
      <c r="T394" s="512"/>
      <c r="U394" s="512"/>
      <c r="V394" s="105"/>
    </row>
    <row r="395" spans="1:22" ht="12.75">
      <c r="A395" s="105" t="s">
        <v>153</v>
      </c>
      <c r="B395" s="105"/>
      <c r="C395" s="105"/>
      <c r="D395" s="105"/>
      <c r="E395" s="105"/>
      <c r="F395" s="105"/>
      <c r="G395" s="105"/>
      <c r="H395" s="105"/>
      <c r="I395" s="105"/>
      <c r="J395" s="105"/>
      <c r="L395" s="105"/>
      <c r="M395" s="105"/>
      <c r="N395" s="105"/>
      <c r="O395" s="105"/>
      <c r="P395" s="105"/>
      <c r="Q395" s="105"/>
      <c r="R395" s="105"/>
      <c r="S395" s="105"/>
      <c r="T395" s="105"/>
      <c r="U395" s="105"/>
      <c r="V395" s="105"/>
    </row>
    <row r="396" spans="1:22" ht="13.5" thickBot="1">
      <c r="A396" s="175"/>
      <c r="B396" s="175"/>
      <c r="C396" s="175"/>
      <c r="D396" s="175"/>
      <c r="E396" s="175"/>
      <c r="F396" s="175"/>
      <c r="G396" s="175"/>
      <c r="H396" s="175"/>
      <c r="I396" s="175"/>
      <c r="J396" s="175"/>
      <c r="L396" s="137"/>
      <c r="M396" s="105"/>
      <c r="N396" s="105"/>
      <c r="O396" s="105"/>
      <c r="P396" s="105"/>
      <c r="Q396" s="105"/>
      <c r="R396" s="105"/>
      <c r="S396" s="105"/>
      <c r="T396" s="105"/>
      <c r="U396" s="105"/>
      <c r="V396" s="105"/>
    </row>
    <row r="397" spans="1:22" s="201" customFormat="1" ht="12.75">
      <c r="A397" s="522" t="s">
        <v>286</v>
      </c>
      <c r="B397" s="523"/>
      <c r="C397" s="524"/>
      <c r="D397" s="366" t="s">
        <v>476</v>
      </c>
      <c r="E397" s="366"/>
      <c r="F397" s="366"/>
      <c r="G397" s="366"/>
      <c r="H397" s="366" t="s">
        <v>432</v>
      </c>
      <c r="I397" s="366"/>
      <c r="J397" s="367"/>
      <c r="L397" s="112"/>
      <c r="M397" s="112"/>
      <c r="N397" s="112"/>
      <c r="O397" s="112"/>
      <c r="P397" s="112"/>
      <c r="Q397" s="112"/>
      <c r="R397" s="112"/>
      <c r="S397" s="112"/>
      <c r="T397" s="112"/>
      <c r="U397" s="112"/>
      <c r="V397" s="112"/>
    </row>
    <row r="398" spans="1:22" ht="12.75">
      <c r="A398" s="257" t="s">
        <v>410</v>
      </c>
      <c r="B398" s="258"/>
      <c r="C398" s="517"/>
      <c r="D398" s="518"/>
      <c r="E398" s="519"/>
      <c r="F398" s="519"/>
      <c r="G398" s="520"/>
      <c r="H398" s="519" t="s">
        <v>428</v>
      </c>
      <c r="I398" s="519"/>
      <c r="J398" s="521"/>
      <c r="L398" s="105"/>
      <c r="M398" s="105"/>
      <c r="N398" s="105"/>
      <c r="O398" s="105"/>
      <c r="P398" s="105"/>
      <c r="Q398" s="105"/>
      <c r="R398" s="512"/>
      <c r="S398" s="512"/>
      <c r="T398" s="512"/>
      <c r="U398" s="512"/>
      <c r="V398" s="105"/>
    </row>
    <row r="399" spans="1:22" ht="12.75">
      <c r="A399" s="349" t="s">
        <v>133</v>
      </c>
      <c r="B399" s="350"/>
      <c r="C399" s="483"/>
      <c r="D399" s="281">
        <v>51000000000</v>
      </c>
      <c r="E399" s="281"/>
      <c r="F399" s="281"/>
      <c r="G399" s="281"/>
      <c r="H399" s="261">
        <v>51000000000</v>
      </c>
      <c r="I399" s="261"/>
      <c r="J399" s="506"/>
      <c r="L399" s="105"/>
      <c r="M399" s="105"/>
      <c r="N399" s="105"/>
      <c r="O399" s="105"/>
      <c r="P399" s="105"/>
      <c r="Q399" s="105"/>
      <c r="R399" s="512"/>
      <c r="S399" s="512"/>
      <c r="T399" s="512"/>
      <c r="U399" s="512"/>
      <c r="V399" s="105"/>
    </row>
    <row r="400" spans="1:22" ht="12.75">
      <c r="A400" s="349" t="s">
        <v>134</v>
      </c>
      <c r="B400" s="350"/>
      <c r="C400" s="483"/>
      <c r="D400" s="281">
        <f>21000000000+11518570000</f>
        <v>32518570000</v>
      </c>
      <c r="E400" s="281"/>
      <c r="F400" s="281"/>
      <c r="G400" s="281"/>
      <c r="H400" s="261">
        <v>0</v>
      </c>
      <c r="I400" s="261"/>
      <c r="J400" s="506"/>
      <c r="L400" s="105"/>
      <c r="M400" s="105"/>
      <c r="N400" s="105"/>
      <c r="O400" s="105"/>
      <c r="P400" s="105"/>
      <c r="Q400" s="105"/>
      <c r="R400" s="512"/>
      <c r="S400" s="512"/>
      <c r="T400" s="512"/>
      <c r="U400" s="512"/>
      <c r="V400" s="105"/>
    </row>
    <row r="401" spans="1:22" ht="12.75">
      <c r="A401" s="349" t="s">
        <v>135</v>
      </c>
      <c r="B401" s="350"/>
      <c r="C401" s="483"/>
      <c r="D401" s="513">
        <v>0</v>
      </c>
      <c r="E401" s="514"/>
      <c r="F401" s="514"/>
      <c r="G401" s="515"/>
      <c r="H401" s="261">
        <v>0</v>
      </c>
      <c r="I401" s="261"/>
      <c r="J401" s="506"/>
      <c r="L401" s="105"/>
      <c r="M401" s="105"/>
      <c r="N401" s="105"/>
      <c r="O401" s="105"/>
      <c r="P401" s="105"/>
      <c r="Q401" s="105"/>
      <c r="R401" s="516"/>
      <c r="S401" s="516"/>
      <c r="T401" s="512"/>
      <c r="U401" s="512"/>
      <c r="V401" s="105"/>
    </row>
    <row r="402" spans="1:22" ht="12.75">
      <c r="A402" s="349" t="s">
        <v>136</v>
      </c>
      <c r="B402" s="350"/>
      <c r="C402" s="483"/>
      <c r="D402" s="281">
        <f>D399+D400</f>
        <v>83518570000</v>
      </c>
      <c r="E402" s="281"/>
      <c r="F402" s="281"/>
      <c r="G402" s="281"/>
      <c r="H402" s="261">
        <v>51000000000</v>
      </c>
      <c r="I402" s="261"/>
      <c r="J402" s="506"/>
      <c r="L402" s="105"/>
      <c r="M402" s="105"/>
      <c r="N402" s="105"/>
      <c r="O402" s="105"/>
      <c r="P402" s="105"/>
      <c r="Q402" s="105"/>
      <c r="R402" s="105"/>
      <c r="S402" s="105"/>
      <c r="T402" s="105"/>
      <c r="U402" s="105"/>
      <c r="V402" s="105"/>
    </row>
    <row r="403" spans="1:22" ht="13.5" thickBot="1">
      <c r="A403" s="439" t="s">
        <v>411</v>
      </c>
      <c r="B403" s="440"/>
      <c r="C403" s="493"/>
      <c r="D403" s="507"/>
      <c r="E403" s="508"/>
      <c r="F403" s="508"/>
      <c r="G403" s="509"/>
      <c r="H403" s="510" t="s">
        <v>137</v>
      </c>
      <c r="I403" s="510"/>
      <c r="J403" s="511"/>
      <c r="L403" s="137"/>
      <c r="M403" s="105"/>
      <c r="N403" s="105"/>
      <c r="O403" s="105"/>
      <c r="P403" s="105"/>
      <c r="Q403" s="105"/>
      <c r="R403" s="105"/>
      <c r="S403" s="105"/>
      <c r="T403" s="105"/>
      <c r="U403" s="105"/>
      <c r="V403" s="105"/>
    </row>
    <row r="404" spans="1:22" ht="13.5" thickTop="1">
      <c r="A404" s="200"/>
      <c r="B404" s="200"/>
      <c r="C404" s="200"/>
      <c r="D404" s="200"/>
      <c r="E404" s="200"/>
      <c r="F404" s="200"/>
      <c r="G404" s="200"/>
      <c r="H404" s="200"/>
      <c r="I404" s="200"/>
      <c r="J404" s="200"/>
      <c r="L404" s="105"/>
      <c r="M404" s="105"/>
      <c r="N404" s="105"/>
      <c r="O404" s="105"/>
      <c r="P404" s="105"/>
      <c r="Q404" s="105"/>
      <c r="R404" s="105"/>
      <c r="S404" s="105"/>
      <c r="T404" s="105"/>
      <c r="U404" s="105"/>
      <c r="V404" s="105"/>
    </row>
    <row r="405" spans="1:22" ht="12.75">
      <c r="A405" s="196" t="s">
        <v>287</v>
      </c>
      <c r="B405" s="105"/>
      <c r="C405" s="105"/>
      <c r="D405" s="105"/>
      <c r="E405" s="105"/>
      <c r="F405" s="105"/>
      <c r="G405" s="105"/>
      <c r="H405" s="105"/>
      <c r="I405" s="105"/>
      <c r="J405" s="105"/>
      <c r="L405" s="105"/>
      <c r="M405" s="105"/>
      <c r="N405" s="105"/>
      <c r="O405" s="105"/>
      <c r="P405" s="105"/>
      <c r="Q405" s="105"/>
      <c r="R405" s="105"/>
      <c r="S405" s="105"/>
      <c r="T405" s="105"/>
      <c r="U405" s="105"/>
      <c r="V405" s="105"/>
    </row>
    <row r="406" spans="1:22" ht="12.75">
      <c r="A406" s="105" t="s">
        <v>288</v>
      </c>
      <c r="B406" s="105"/>
      <c r="C406" s="105"/>
      <c r="D406" s="105"/>
      <c r="E406" s="105"/>
      <c r="F406" s="105"/>
      <c r="G406" s="105"/>
      <c r="H406" s="105"/>
      <c r="I406" s="105"/>
      <c r="J406" s="105"/>
      <c r="L406" s="105"/>
      <c r="M406" s="105"/>
      <c r="N406" s="105"/>
      <c r="O406" s="105"/>
      <c r="P406" s="105"/>
      <c r="Q406" s="105"/>
      <c r="R406" s="105"/>
      <c r="S406" s="105"/>
      <c r="T406" s="105"/>
      <c r="U406" s="105"/>
      <c r="V406" s="105"/>
    </row>
    <row r="407" spans="1:22" ht="12.75">
      <c r="A407" s="105" t="s">
        <v>162</v>
      </c>
      <c r="B407" s="105"/>
      <c r="C407" s="105"/>
      <c r="D407" s="105"/>
      <c r="E407" s="105"/>
      <c r="F407" s="105"/>
      <c r="G407" s="105"/>
      <c r="H407" s="105"/>
      <c r="I407" s="105"/>
      <c r="J407" s="105"/>
      <c r="L407" s="105"/>
      <c r="M407" s="105"/>
      <c r="N407" s="105"/>
      <c r="O407" s="105"/>
      <c r="P407" s="105"/>
      <c r="Q407" s="105"/>
      <c r="R407" s="105"/>
      <c r="S407" s="105"/>
      <c r="T407" s="105"/>
      <c r="U407" s="105"/>
      <c r="V407" s="105"/>
    </row>
    <row r="408" spans="1:22" ht="12.75">
      <c r="A408" s="105" t="s">
        <v>163</v>
      </c>
      <c r="B408" s="105"/>
      <c r="C408" s="105"/>
      <c r="D408" s="105"/>
      <c r="E408" s="105"/>
      <c r="F408" s="105"/>
      <c r="G408" s="105"/>
      <c r="H408" s="105"/>
      <c r="I408" s="105"/>
      <c r="J408" s="105"/>
      <c r="L408" s="105"/>
      <c r="M408" s="105"/>
      <c r="N408" s="105"/>
      <c r="O408" s="105"/>
      <c r="P408" s="105"/>
      <c r="Q408" s="105"/>
      <c r="R408" s="105"/>
      <c r="S408" s="105"/>
      <c r="T408" s="105"/>
      <c r="U408" s="105"/>
      <c r="V408" s="105"/>
    </row>
    <row r="409" spans="1:22" ht="12.75">
      <c r="A409" s="105" t="s">
        <v>412</v>
      </c>
      <c r="B409" s="105"/>
      <c r="C409" s="105"/>
      <c r="D409" s="105"/>
      <c r="E409" s="105"/>
      <c r="F409" s="105"/>
      <c r="G409" s="105"/>
      <c r="H409" s="105"/>
      <c r="I409" s="105"/>
      <c r="J409" s="105"/>
      <c r="L409" s="105"/>
      <c r="M409" s="105"/>
      <c r="N409" s="105"/>
      <c r="O409" s="105"/>
      <c r="P409" s="105"/>
      <c r="Q409" s="105"/>
      <c r="R409" s="105"/>
      <c r="S409" s="105"/>
      <c r="T409" s="105"/>
      <c r="U409" s="105"/>
      <c r="V409" s="105"/>
    </row>
    <row r="410" spans="1:22" ht="13.5" thickBot="1">
      <c r="A410" s="175"/>
      <c r="B410" s="175"/>
      <c r="C410" s="175"/>
      <c r="D410" s="175"/>
      <c r="E410" s="175"/>
      <c r="F410" s="175"/>
      <c r="G410" s="175"/>
      <c r="H410" s="175"/>
      <c r="I410" s="175"/>
      <c r="J410" s="175"/>
      <c r="L410" s="105"/>
      <c r="M410" s="105"/>
      <c r="N410" s="105"/>
      <c r="O410" s="105"/>
      <c r="P410" s="105"/>
      <c r="Q410" s="105"/>
      <c r="R410" s="105"/>
      <c r="S410" s="105"/>
      <c r="T410" s="105"/>
      <c r="U410" s="105"/>
      <c r="V410" s="105"/>
    </row>
    <row r="411" spans="1:22" ht="12.75">
      <c r="A411" s="202" t="s">
        <v>289</v>
      </c>
      <c r="B411" s="203"/>
      <c r="C411" s="203"/>
      <c r="D411" s="366" t="s">
        <v>476</v>
      </c>
      <c r="E411" s="366"/>
      <c r="F411" s="366"/>
      <c r="G411" s="366"/>
      <c r="H411" s="366" t="s">
        <v>432</v>
      </c>
      <c r="I411" s="366"/>
      <c r="J411" s="367"/>
      <c r="L411" s="105"/>
      <c r="M411" s="105"/>
      <c r="N411" s="105"/>
      <c r="O411" s="105"/>
      <c r="P411" s="105"/>
      <c r="Q411" s="105"/>
      <c r="R411" s="105"/>
      <c r="S411" s="105"/>
      <c r="T411" s="105"/>
      <c r="U411" s="105"/>
      <c r="V411" s="105"/>
    </row>
    <row r="412" spans="1:22" ht="12.75">
      <c r="A412" s="477" t="s">
        <v>413</v>
      </c>
      <c r="B412" s="478"/>
      <c r="C412" s="479"/>
      <c r="D412" s="502">
        <v>8351857</v>
      </c>
      <c r="E412" s="503"/>
      <c r="F412" s="503"/>
      <c r="G412" s="504"/>
      <c r="H412" s="502">
        <v>5100000</v>
      </c>
      <c r="I412" s="503"/>
      <c r="J412" s="505"/>
      <c r="L412" s="105"/>
      <c r="M412" s="105"/>
      <c r="N412" s="105"/>
      <c r="O412" s="105"/>
      <c r="P412" s="105"/>
      <c r="Q412" s="105"/>
      <c r="R412" s="105"/>
      <c r="S412" s="105"/>
      <c r="T412" s="105"/>
      <c r="U412" s="105"/>
      <c r="V412" s="105"/>
    </row>
    <row r="413" spans="1:22" ht="12.75">
      <c r="A413" s="349" t="s">
        <v>290</v>
      </c>
      <c r="B413" s="350"/>
      <c r="C413" s="483"/>
      <c r="D413" s="498">
        <f>D412</f>
        <v>8351857</v>
      </c>
      <c r="E413" s="499"/>
      <c r="F413" s="499"/>
      <c r="G413" s="500"/>
      <c r="H413" s="498">
        <v>5100000</v>
      </c>
      <c r="I413" s="499"/>
      <c r="J413" s="501"/>
      <c r="L413" s="137"/>
      <c r="M413" s="105"/>
      <c r="N413" s="105"/>
      <c r="O413" s="105"/>
      <c r="P413" s="105"/>
      <c r="Q413" s="105"/>
      <c r="R413" s="105"/>
      <c r="S413" s="105"/>
      <c r="T413" s="105"/>
      <c r="U413" s="105"/>
      <c r="V413" s="105"/>
    </row>
    <row r="414" spans="1:22" ht="12.75">
      <c r="A414" s="349" t="s">
        <v>164</v>
      </c>
      <c r="B414" s="350"/>
      <c r="C414" s="483"/>
      <c r="D414" s="498">
        <f>D413</f>
        <v>8351857</v>
      </c>
      <c r="E414" s="499"/>
      <c r="F414" s="499"/>
      <c r="G414" s="500"/>
      <c r="H414" s="498">
        <v>5100000</v>
      </c>
      <c r="I414" s="499"/>
      <c r="J414" s="501"/>
      <c r="L414" s="105"/>
      <c r="M414" s="105"/>
      <c r="N414" s="105"/>
      <c r="O414" s="105"/>
      <c r="P414" s="105"/>
      <c r="Q414" s="105"/>
      <c r="R414" s="105"/>
      <c r="S414" s="105"/>
      <c r="T414" s="105"/>
      <c r="U414" s="105"/>
      <c r="V414" s="105"/>
    </row>
    <row r="415" spans="1:22" ht="12.75">
      <c r="A415" s="349" t="s">
        <v>165</v>
      </c>
      <c r="B415" s="350"/>
      <c r="C415" s="483"/>
      <c r="D415" s="491"/>
      <c r="E415" s="484"/>
      <c r="F415" s="484"/>
      <c r="G415" s="492"/>
      <c r="H415" s="491"/>
      <c r="I415" s="484"/>
      <c r="J415" s="485"/>
      <c r="L415" s="105"/>
      <c r="M415" s="105"/>
      <c r="N415" s="105"/>
      <c r="O415" s="105"/>
      <c r="P415" s="105"/>
      <c r="Q415" s="105"/>
      <c r="R415" s="105"/>
      <c r="S415" s="105"/>
      <c r="T415" s="105"/>
      <c r="U415" s="105"/>
      <c r="V415" s="105"/>
    </row>
    <row r="416" spans="1:22" ht="12.75">
      <c r="A416" s="349" t="s">
        <v>414</v>
      </c>
      <c r="B416" s="350"/>
      <c r="C416" s="483"/>
      <c r="D416" s="491"/>
      <c r="E416" s="484"/>
      <c r="F416" s="484"/>
      <c r="G416" s="492"/>
      <c r="H416" s="491"/>
      <c r="I416" s="484"/>
      <c r="J416" s="485"/>
      <c r="L416" s="105"/>
      <c r="M416" s="105"/>
      <c r="N416" s="105"/>
      <c r="O416" s="105"/>
      <c r="P416" s="105"/>
      <c r="Q416" s="105"/>
      <c r="R416" s="105"/>
      <c r="S416" s="105"/>
      <c r="T416" s="105"/>
      <c r="U416" s="105"/>
      <c r="V416" s="105"/>
    </row>
    <row r="417" spans="1:22" ht="12.75">
      <c r="A417" s="349" t="s">
        <v>164</v>
      </c>
      <c r="B417" s="350"/>
      <c r="C417" s="483"/>
      <c r="D417" s="491"/>
      <c r="E417" s="484"/>
      <c r="F417" s="484"/>
      <c r="G417" s="492"/>
      <c r="H417" s="491"/>
      <c r="I417" s="484"/>
      <c r="J417" s="485"/>
      <c r="L417" s="137"/>
      <c r="M417" s="105"/>
      <c r="N417" s="105"/>
      <c r="O417" s="105"/>
      <c r="P417" s="105"/>
      <c r="Q417" s="105"/>
      <c r="R417" s="105"/>
      <c r="S417" s="105"/>
      <c r="T417" s="105"/>
      <c r="U417" s="105"/>
      <c r="V417" s="105"/>
    </row>
    <row r="418" spans="1:22" ht="12.75">
      <c r="A418" s="349" t="s">
        <v>165</v>
      </c>
      <c r="B418" s="350"/>
      <c r="C418" s="483"/>
      <c r="D418" s="491"/>
      <c r="E418" s="484"/>
      <c r="F418" s="484"/>
      <c r="G418" s="492"/>
      <c r="H418" s="491"/>
      <c r="I418" s="484"/>
      <c r="J418" s="485"/>
      <c r="L418" s="105"/>
      <c r="M418" s="105"/>
      <c r="N418" s="105"/>
      <c r="O418" s="105"/>
      <c r="P418" s="105"/>
      <c r="Q418" s="105"/>
      <c r="R418" s="105"/>
      <c r="S418" s="105"/>
      <c r="T418" s="105"/>
      <c r="U418" s="105"/>
      <c r="V418" s="105"/>
    </row>
    <row r="419" spans="1:22" ht="12.75">
      <c r="A419" s="349" t="s">
        <v>415</v>
      </c>
      <c r="B419" s="350"/>
      <c r="C419" s="483"/>
      <c r="D419" s="498">
        <f>D414</f>
        <v>8351857</v>
      </c>
      <c r="E419" s="499"/>
      <c r="F419" s="499"/>
      <c r="G419" s="500"/>
      <c r="H419" s="498">
        <v>5100000</v>
      </c>
      <c r="I419" s="499"/>
      <c r="J419" s="501"/>
      <c r="L419" s="105"/>
      <c r="M419" s="105"/>
      <c r="N419" s="105"/>
      <c r="O419" s="105"/>
      <c r="P419" s="105"/>
      <c r="Q419" s="105"/>
      <c r="R419" s="105"/>
      <c r="S419" s="105"/>
      <c r="T419" s="105"/>
      <c r="U419" s="105"/>
      <c r="V419" s="105"/>
    </row>
    <row r="420" spans="1:22" ht="12.75">
      <c r="A420" s="349" t="s">
        <v>164</v>
      </c>
      <c r="B420" s="350"/>
      <c r="C420" s="483"/>
      <c r="D420" s="498">
        <f>D419</f>
        <v>8351857</v>
      </c>
      <c r="E420" s="499"/>
      <c r="F420" s="499"/>
      <c r="G420" s="500"/>
      <c r="H420" s="498">
        <v>5100000</v>
      </c>
      <c r="I420" s="499"/>
      <c r="J420" s="501"/>
      <c r="L420" s="105"/>
      <c r="M420" s="105"/>
      <c r="N420" s="105"/>
      <c r="O420" s="105"/>
      <c r="P420" s="105"/>
      <c r="Q420" s="105"/>
      <c r="R420" s="105"/>
      <c r="S420" s="105"/>
      <c r="T420" s="105"/>
      <c r="U420" s="105"/>
      <c r="V420" s="105"/>
    </row>
    <row r="421" spans="1:22" ht="12.75">
      <c r="A421" s="349" t="s">
        <v>166</v>
      </c>
      <c r="B421" s="350"/>
      <c r="C421" s="483"/>
      <c r="D421" s="491"/>
      <c r="E421" s="484"/>
      <c r="F421" s="484"/>
      <c r="G421" s="492"/>
      <c r="H421" s="491"/>
      <c r="I421" s="484"/>
      <c r="J421" s="485"/>
      <c r="L421" s="137"/>
      <c r="M421" s="105"/>
      <c r="N421" s="105"/>
      <c r="O421" s="105"/>
      <c r="P421" s="105"/>
      <c r="Q421" s="105"/>
      <c r="R421" s="105"/>
      <c r="S421" s="105"/>
      <c r="T421" s="105"/>
      <c r="U421" s="105"/>
      <c r="V421" s="105"/>
    </row>
    <row r="422" spans="1:22" ht="13.5" thickBot="1">
      <c r="A422" s="439"/>
      <c r="B422" s="440"/>
      <c r="C422" s="493"/>
      <c r="D422" s="494"/>
      <c r="E422" s="495"/>
      <c r="F422" s="495"/>
      <c r="G422" s="496"/>
      <c r="H422" s="494"/>
      <c r="I422" s="495"/>
      <c r="J422" s="497"/>
      <c r="L422" s="105"/>
      <c r="M422" s="105"/>
      <c r="N422" s="105"/>
      <c r="O422" s="105"/>
      <c r="P422" s="105"/>
      <c r="Q422" s="105"/>
      <c r="R422" s="105"/>
      <c r="S422" s="105"/>
      <c r="T422" s="105"/>
      <c r="U422" s="105"/>
      <c r="V422" s="105"/>
    </row>
    <row r="423" spans="1:22" ht="13.5" thickTop="1">
      <c r="A423" s="200"/>
      <c r="B423" s="200"/>
      <c r="C423" s="200"/>
      <c r="D423" s="200"/>
      <c r="E423" s="200"/>
      <c r="F423" s="200"/>
      <c r="G423" s="200"/>
      <c r="H423" s="200"/>
      <c r="I423" s="200"/>
      <c r="J423" s="200"/>
      <c r="L423" s="106"/>
      <c r="M423" s="106"/>
      <c r="N423" s="106"/>
      <c r="O423" s="106"/>
      <c r="P423" s="105"/>
      <c r="Q423" s="105"/>
      <c r="R423" s="105"/>
      <c r="S423" s="105"/>
      <c r="T423" s="105"/>
      <c r="U423" s="105"/>
      <c r="V423" s="105"/>
    </row>
    <row r="424" spans="1:22" ht="12.75">
      <c r="A424" s="105" t="s">
        <v>591</v>
      </c>
      <c r="B424" s="105"/>
      <c r="C424" s="105"/>
      <c r="D424" s="105"/>
      <c r="E424" s="105"/>
      <c r="F424" s="105"/>
      <c r="G424" s="105"/>
      <c r="H424" s="105"/>
      <c r="I424" s="105"/>
      <c r="J424" s="105"/>
      <c r="L424" s="105"/>
      <c r="M424" s="105"/>
      <c r="N424" s="105"/>
      <c r="O424" s="105"/>
      <c r="P424" s="105"/>
      <c r="Q424" s="105"/>
      <c r="R424" s="105"/>
      <c r="S424" s="105"/>
      <c r="T424" s="105"/>
      <c r="U424" s="105"/>
      <c r="V424" s="105"/>
    </row>
    <row r="425" spans="1:22" ht="12.75">
      <c r="A425" s="105"/>
      <c r="B425" s="105"/>
      <c r="C425" s="105"/>
      <c r="D425" s="105"/>
      <c r="E425" s="105"/>
      <c r="F425" s="105"/>
      <c r="G425" s="105"/>
      <c r="H425" s="105"/>
      <c r="I425" s="105"/>
      <c r="J425" s="105"/>
      <c r="L425" s="105"/>
      <c r="M425" s="105"/>
      <c r="N425" s="105"/>
      <c r="O425" s="105"/>
      <c r="P425" s="105"/>
      <c r="Q425" s="105"/>
      <c r="R425" s="105"/>
      <c r="S425" s="105"/>
      <c r="T425" s="105"/>
      <c r="U425" s="105"/>
      <c r="V425" s="105"/>
    </row>
    <row r="426" spans="1:22" ht="12.75">
      <c r="A426" s="486" t="s">
        <v>291</v>
      </c>
      <c r="B426" s="486"/>
      <c r="C426" s="486"/>
      <c r="D426" s="486"/>
      <c r="E426" s="486"/>
      <c r="F426" s="486"/>
      <c r="G426" s="486"/>
      <c r="H426" s="486"/>
      <c r="I426" s="486"/>
      <c r="J426" s="486"/>
      <c r="L426" s="105"/>
      <c r="M426" s="105"/>
      <c r="N426" s="105"/>
      <c r="O426" s="105"/>
      <c r="P426" s="105"/>
      <c r="Q426" s="105"/>
      <c r="R426" s="105"/>
      <c r="S426" s="105"/>
      <c r="T426" s="105"/>
      <c r="U426" s="105"/>
      <c r="V426" s="105"/>
    </row>
    <row r="427" spans="1:22" ht="12.75">
      <c r="A427" s="105" t="s">
        <v>292</v>
      </c>
      <c r="B427" s="105"/>
      <c r="C427" s="105"/>
      <c r="D427" s="105"/>
      <c r="E427" s="105"/>
      <c r="F427" s="105"/>
      <c r="G427" s="105"/>
      <c r="H427" s="105"/>
      <c r="I427" s="105"/>
      <c r="J427" s="105"/>
      <c r="L427" s="105"/>
      <c r="M427" s="105"/>
      <c r="N427" s="105"/>
      <c r="O427" s="105"/>
      <c r="P427" s="105"/>
      <c r="Q427" s="105"/>
      <c r="R427" s="105"/>
      <c r="S427" s="105"/>
      <c r="T427" s="105"/>
      <c r="U427" s="105"/>
      <c r="V427" s="105"/>
    </row>
    <row r="428" spans="1:22" ht="12.75">
      <c r="A428" s="105" t="s">
        <v>293</v>
      </c>
      <c r="B428" s="105"/>
      <c r="C428" s="105"/>
      <c r="D428" s="105"/>
      <c r="E428" s="105"/>
      <c r="F428" s="105"/>
      <c r="G428" s="105"/>
      <c r="H428" s="105"/>
      <c r="I428" s="105"/>
      <c r="J428" s="105"/>
      <c r="L428" s="105"/>
      <c r="M428" s="105"/>
      <c r="N428" s="105"/>
      <c r="O428" s="105"/>
      <c r="P428" s="105"/>
      <c r="Q428" s="105"/>
      <c r="R428" s="105"/>
      <c r="S428" s="105"/>
      <c r="T428" s="105"/>
      <c r="U428" s="105"/>
      <c r="V428" s="105"/>
    </row>
    <row r="429" spans="1:22" ht="12.75">
      <c r="A429" s="105" t="s">
        <v>294</v>
      </c>
      <c r="B429" s="105"/>
      <c r="C429" s="105"/>
      <c r="D429" s="105"/>
      <c r="E429" s="105"/>
      <c r="F429" s="105"/>
      <c r="G429" s="105"/>
      <c r="H429" s="105"/>
      <c r="I429" s="105"/>
      <c r="J429" s="105"/>
      <c r="L429" s="105"/>
      <c r="M429" s="105"/>
      <c r="N429" s="105"/>
      <c r="O429" s="105"/>
      <c r="P429" s="105"/>
      <c r="Q429" s="105"/>
      <c r="R429" s="105"/>
      <c r="S429" s="105"/>
      <c r="T429" s="105"/>
      <c r="U429" s="105"/>
      <c r="V429" s="105"/>
    </row>
    <row r="430" spans="1:22" ht="12.75">
      <c r="A430" s="105"/>
      <c r="B430" s="105"/>
      <c r="C430" s="105"/>
      <c r="D430" s="105"/>
      <c r="E430" s="105"/>
      <c r="F430" s="105"/>
      <c r="G430" s="105"/>
      <c r="H430" s="105"/>
      <c r="I430" s="105"/>
      <c r="J430" s="105"/>
      <c r="L430" s="105"/>
      <c r="M430" s="105"/>
      <c r="N430" s="105"/>
      <c r="O430" s="105"/>
      <c r="P430" s="105"/>
      <c r="Q430" s="105"/>
      <c r="R430" s="105"/>
      <c r="S430" s="105"/>
      <c r="T430" s="105"/>
      <c r="U430" s="105"/>
      <c r="V430" s="105"/>
    </row>
    <row r="431" spans="1:22" ht="12.75">
      <c r="A431" s="105" t="s">
        <v>295</v>
      </c>
      <c r="B431" s="105"/>
      <c r="C431" s="105"/>
      <c r="D431" s="105"/>
      <c r="E431" s="105"/>
      <c r="F431" s="105"/>
      <c r="G431" s="105"/>
      <c r="H431" s="105"/>
      <c r="I431" s="105"/>
      <c r="J431" s="105"/>
      <c r="L431" s="105"/>
      <c r="M431" s="105"/>
      <c r="N431" s="105"/>
      <c r="O431" s="105"/>
      <c r="P431" s="105"/>
      <c r="Q431" s="105"/>
      <c r="R431" s="105"/>
      <c r="S431" s="105"/>
      <c r="T431" s="105"/>
      <c r="U431" s="105"/>
      <c r="V431" s="105"/>
    </row>
    <row r="432" spans="1:22" ht="21" customHeight="1">
      <c r="A432" s="487" t="s">
        <v>296</v>
      </c>
      <c r="B432" s="487"/>
      <c r="C432" s="487"/>
      <c r="D432" s="487"/>
      <c r="E432" s="487"/>
      <c r="F432" s="487"/>
      <c r="G432" s="487"/>
      <c r="H432" s="204"/>
      <c r="I432" s="204"/>
      <c r="J432" s="204"/>
      <c r="L432" s="105"/>
      <c r="M432" s="105"/>
      <c r="N432" s="105"/>
      <c r="O432" s="105"/>
      <c r="P432" s="105"/>
      <c r="Q432" s="105"/>
      <c r="R432" s="105"/>
      <c r="S432" s="105"/>
      <c r="T432" s="105"/>
      <c r="U432" s="105"/>
      <c r="V432" s="105"/>
    </row>
    <row r="433" spans="1:22" ht="13.5" thickBot="1">
      <c r="A433" s="105"/>
      <c r="B433" s="105"/>
      <c r="C433" s="105"/>
      <c r="D433" s="105"/>
      <c r="E433" s="105"/>
      <c r="F433" s="105"/>
      <c r="G433" s="105"/>
      <c r="H433" s="105"/>
      <c r="I433" s="105"/>
      <c r="J433" s="105"/>
      <c r="L433" s="105"/>
      <c r="M433" s="105"/>
      <c r="N433" s="105"/>
      <c r="O433" s="105"/>
      <c r="P433" s="105"/>
      <c r="Q433" s="105"/>
      <c r="R433" s="105"/>
      <c r="S433" s="105"/>
      <c r="T433" s="105"/>
      <c r="U433" s="105"/>
      <c r="V433" s="105"/>
    </row>
    <row r="434" spans="1:22" ht="12.75">
      <c r="A434" s="488" t="s">
        <v>297</v>
      </c>
      <c r="B434" s="489"/>
      <c r="C434" s="490"/>
      <c r="D434" s="366" t="s">
        <v>476</v>
      </c>
      <c r="E434" s="366"/>
      <c r="F434" s="366"/>
      <c r="G434" s="366"/>
      <c r="H434" s="366" t="s">
        <v>432</v>
      </c>
      <c r="I434" s="366"/>
      <c r="J434" s="367"/>
      <c r="L434" s="105"/>
      <c r="M434" s="105"/>
      <c r="N434" s="105"/>
      <c r="O434" s="105"/>
      <c r="P434" s="105"/>
      <c r="Q434" s="105"/>
      <c r="R434" s="105"/>
      <c r="S434" s="105"/>
      <c r="T434" s="105"/>
      <c r="U434" s="105"/>
      <c r="V434" s="105"/>
    </row>
    <row r="435" spans="1:22" ht="12.75">
      <c r="A435" s="477" t="s">
        <v>416</v>
      </c>
      <c r="B435" s="478"/>
      <c r="C435" s="479"/>
      <c r="D435" s="480">
        <v>0</v>
      </c>
      <c r="E435" s="480"/>
      <c r="F435" s="480"/>
      <c r="G435" s="480"/>
      <c r="H435" s="481">
        <v>0</v>
      </c>
      <c r="I435" s="481"/>
      <c r="J435" s="482"/>
      <c r="L435" s="105"/>
      <c r="M435" s="105"/>
      <c r="N435" s="105"/>
      <c r="O435" s="105"/>
      <c r="P435" s="105"/>
      <c r="Q435" s="105"/>
      <c r="R435" s="105"/>
      <c r="S435" s="105"/>
      <c r="T435" s="105"/>
      <c r="U435" s="105"/>
      <c r="V435" s="105"/>
    </row>
    <row r="436" spans="1:22" ht="12.75">
      <c r="A436" s="349" t="s">
        <v>417</v>
      </c>
      <c r="B436" s="350"/>
      <c r="C436" s="483"/>
      <c r="D436" s="281">
        <v>0</v>
      </c>
      <c r="E436" s="281"/>
      <c r="F436" s="281"/>
      <c r="G436" s="281"/>
      <c r="H436" s="484">
        <v>0</v>
      </c>
      <c r="I436" s="484"/>
      <c r="J436" s="485"/>
      <c r="L436" s="137"/>
      <c r="M436" s="105"/>
      <c r="N436" s="105"/>
      <c r="O436" s="105"/>
      <c r="P436" s="105"/>
      <c r="Q436" s="105"/>
      <c r="R436" s="105"/>
      <c r="S436" s="105"/>
      <c r="T436" s="105"/>
      <c r="U436" s="105"/>
      <c r="V436" s="105"/>
    </row>
    <row r="437" spans="1:22" ht="13.5" thickBot="1">
      <c r="A437" s="467" t="s">
        <v>298</v>
      </c>
      <c r="B437" s="468"/>
      <c r="C437" s="469"/>
      <c r="D437" s="470">
        <v>0</v>
      </c>
      <c r="E437" s="471"/>
      <c r="F437" s="471"/>
      <c r="G437" s="472"/>
      <c r="H437" s="473">
        <v>0</v>
      </c>
      <c r="I437" s="473"/>
      <c r="J437" s="474"/>
      <c r="L437" s="105"/>
      <c r="M437" s="105"/>
      <c r="N437" s="105"/>
      <c r="O437" s="105"/>
      <c r="P437" s="105"/>
      <c r="Q437" s="105"/>
      <c r="R437" s="105"/>
      <c r="S437" s="105"/>
      <c r="T437" s="105"/>
      <c r="U437" s="105"/>
      <c r="V437" s="105"/>
    </row>
    <row r="438" spans="1:22" ht="12.75">
      <c r="A438" s="105" t="s">
        <v>575</v>
      </c>
      <c r="B438" s="105"/>
      <c r="C438" s="105"/>
      <c r="D438" s="105"/>
      <c r="E438" s="105"/>
      <c r="F438" s="105"/>
      <c r="G438" s="105"/>
      <c r="H438" s="105"/>
      <c r="I438" s="105"/>
      <c r="J438" s="105"/>
      <c r="L438" s="105"/>
      <c r="M438" s="105"/>
      <c r="N438" s="105"/>
      <c r="O438" s="105"/>
      <c r="P438" s="105"/>
      <c r="Q438" s="105"/>
      <c r="R438" s="105"/>
      <c r="S438" s="105"/>
      <c r="T438" s="105"/>
      <c r="U438" s="105"/>
      <c r="V438" s="105"/>
    </row>
    <row r="439" spans="4:22" ht="13.5" thickBot="1">
      <c r="D439" s="205"/>
      <c r="E439" s="205"/>
      <c r="F439" s="205"/>
      <c r="G439" s="205"/>
      <c r="H439" s="205"/>
      <c r="I439" s="205"/>
      <c r="J439" s="205"/>
      <c r="L439" s="105"/>
      <c r="M439" s="105"/>
      <c r="N439" s="105"/>
      <c r="O439" s="105"/>
      <c r="P439" s="105"/>
      <c r="Q439" s="105"/>
      <c r="R439" s="105"/>
      <c r="S439" s="105"/>
      <c r="T439" s="105"/>
      <c r="U439" s="105"/>
      <c r="V439" s="105"/>
    </row>
    <row r="440" spans="1:22" ht="12.75">
      <c r="A440" s="475" t="s">
        <v>299</v>
      </c>
      <c r="B440" s="476"/>
      <c r="C440" s="476"/>
      <c r="D440" s="366" t="s">
        <v>476</v>
      </c>
      <c r="E440" s="366"/>
      <c r="F440" s="366"/>
      <c r="G440" s="366"/>
      <c r="H440" s="366" t="s">
        <v>432</v>
      </c>
      <c r="I440" s="366"/>
      <c r="J440" s="367"/>
      <c r="L440" s="105"/>
      <c r="M440" s="105"/>
      <c r="N440" s="105"/>
      <c r="O440" s="105"/>
      <c r="P440" s="105"/>
      <c r="Q440" s="105"/>
      <c r="R440" s="105"/>
      <c r="S440" s="105"/>
      <c r="T440" s="105"/>
      <c r="U440" s="105"/>
      <c r="V440" s="105"/>
    </row>
    <row r="441" spans="1:22" ht="12.75">
      <c r="A441" s="462" t="s">
        <v>583</v>
      </c>
      <c r="B441" s="463"/>
      <c r="C441" s="463"/>
      <c r="D441" s="464"/>
      <c r="E441" s="464"/>
      <c r="F441" s="464"/>
      <c r="G441" s="464"/>
      <c r="H441" s="464"/>
      <c r="I441" s="464"/>
      <c r="J441" s="465"/>
      <c r="L441" s="105"/>
      <c r="M441" s="105"/>
      <c r="N441" s="105"/>
      <c r="O441" s="105"/>
      <c r="P441" s="105"/>
      <c r="Q441" s="105"/>
      <c r="R441" s="105"/>
      <c r="S441" s="105"/>
      <c r="T441" s="105"/>
      <c r="U441" s="105"/>
      <c r="V441" s="105"/>
    </row>
    <row r="442" spans="1:22" ht="12.75">
      <c r="A442" s="349" t="s">
        <v>418</v>
      </c>
      <c r="B442" s="350"/>
      <c r="C442" s="350"/>
      <c r="D442" s="331">
        <v>0</v>
      </c>
      <c r="E442" s="331"/>
      <c r="F442" s="331"/>
      <c r="G442" s="331"/>
      <c r="H442" s="331">
        <v>0</v>
      </c>
      <c r="I442" s="331"/>
      <c r="J442" s="466"/>
      <c r="L442" s="105"/>
      <c r="M442" s="105"/>
      <c r="N442" s="105"/>
      <c r="O442" s="105"/>
      <c r="P442" s="105"/>
      <c r="Q442" s="105"/>
      <c r="R442" s="105"/>
      <c r="S442" s="105"/>
      <c r="T442" s="105"/>
      <c r="U442" s="105"/>
      <c r="V442" s="105"/>
    </row>
    <row r="443" spans="1:22" ht="12.75">
      <c r="A443" s="353" t="s">
        <v>419</v>
      </c>
      <c r="B443" s="354"/>
      <c r="C443" s="354"/>
      <c r="D443" s="356"/>
      <c r="E443" s="356"/>
      <c r="F443" s="356"/>
      <c r="G443" s="356"/>
      <c r="H443" s="356"/>
      <c r="I443" s="356"/>
      <c r="J443" s="357"/>
      <c r="L443" s="105"/>
      <c r="M443" s="105"/>
      <c r="N443" s="105"/>
      <c r="O443" s="105"/>
      <c r="P443" s="105"/>
      <c r="Q443" s="105"/>
      <c r="R443" s="105"/>
      <c r="S443" s="105"/>
      <c r="T443" s="105"/>
      <c r="U443" s="105"/>
      <c r="V443" s="105"/>
    </row>
    <row r="444" spans="1:22" ht="12.75">
      <c r="A444" s="459" t="s">
        <v>584</v>
      </c>
      <c r="B444" s="460"/>
      <c r="C444" s="460"/>
      <c r="D444" s="460"/>
      <c r="E444" s="460"/>
      <c r="F444" s="460"/>
      <c r="G444" s="460"/>
      <c r="H444" s="460"/>
      <c r="I444" s="460"/>
      <c r="J444" s="461"/>
      <c r="L444" s="105"/>
      <c r="M444" s="105"/>
      <c r="N444" s="105"/>
      <c r="O444" s="105"/>
      <c r="P444" s="105"/>
      <c r="Q444" s="105"/>
      <c r="R444" s="105"/>
      <c r="S444" s="105"/>
      <c r="T444" s="105"/>
      <c r="U444" s="105"/>
      <c r="V444" s="105"/>
    </row>
    <row r="445" spans="1:22" ht="12.75">
      <c r="A445" s="257" t="s">
        <v>420</v>
      </c>
      <c r="B445" s="258"/>
      <c r="C445" s="258"/>
      <c r="D445" s="450"/>
      <c r="E445" s="451"/>
      <c r="F445" s="451"/>
      <c r="G445" s="452"/>
      <c r="H445" s="453"/>
      <c r="I445" s="453"/>
      <c r="J445" s="454"/>
      <c r="L445" s="105"/>
      <c r="M445" s="105"/>
      <c r="N445" s="105"/>
      <c r="O445" s="105"/>
      <c r="P445" s="105"/>
      <c r="Q445" s="105"/>
      <c r="R445" s="105"/>
      <c r="S445" s="105"/>
      <c r="T445" s="105"/>
      <c r="U445" s="105"/>
      <c r="V445" s="105"/>
    </row>
    <row r="446" spans="1:22" ht="12.75">
      <c r="A446" s="349" t="s">
        <v>421</v>
      </c>
      <c r="B446" s="350"/>
      <c r="C446" s="350"/>
      <c r="D446" s="455"/>
      <c r="E446" s="456"/>
      <c r="F446" s="456"/>
      <c r="G446" s="457"/>
      <c r="H446" s="456"/>
      <c r="I446" s="456"/>
      <c r="J446" s="458"/>
      <c r="L446" s="105"/>
      <c r="M446" s="105"/>
      <c r="N446" s="105"/>
      <c r="O446" s="105"/>
      <c r="P446" s="105"/>
      <c r="Q446" s="105"/>
      <c r="R446" s="105"/>
      <c r="S446" s="105"/>
      <c r="T446" s="105"/>
      <c r="U446" s="105"/>
      <c r="V446" s="105"/>
    </row>
    <row r="447" spans="1:22" ht="13.5" thickBot="1">
      <c r="A447" s="439" t="s">
        <v>422</v>
      </c>
      <c r="B447" s="440"/>
      <c r="C447" s="440"/>
      <c r="D447" s="441"/>
      <c r="E447" s="442"/>
      <c r="F447" s="442"/>
      <c r="G447" s="443"/>
      <c r="H447" s="442"/>
      <c r="I447" s="442"/>
      <c r="J447" s="444"/>
      <c r="L447" s="105"/>
      <c r="M447" s="105"/>
      <c r="N447" s="105"/>
      <c r="O447" s="105"/>
      <c r="P447" s="105"/>
      <c r="Q447" s="105"/>
      <c r="R447" s="105"/>
      <c r="S447" s="105"/>
      <c r="T447" s="105"/>
      <c r="U447" s="105"/>
      <c r="V447" s="105"/>
    </row>
    <row r="448" spans="12:22" ht="13.5" thickTop="1">
      <c r="L448" s="105"/>
      <c r="M448" s="105"/>
      <c r="N448" s="105"/>
      <c r="O448" s="105"/>
      <c r="P448" s="105"/>
      <c r="Q448" s="105"/>
      <c r="R448" s="105"/>
      <c r="S448" s="105"/>
      <c r="T448" s="105"/>
      <c r="U448" s="105"/>
      <c r="V448" s="105"/>
    </row>
    <row r="449" spans="1:22" ht="12.75">
      <c r="A449" s="174" t="s">
        <v>377</v>
      </c>
      <c r="L449" s="105"/>
      <c r="M449" s="105"/>
      <c r="N449" s="105"/>
      <c r="O449" s="105"/>
      <c r="P449" s="105"/>
      <c r="Q449" s="105"/>
      <c r="R449" s="105"/>
      <c r="S449" s="105"/>
      <c r="T449" s="105"/>
      <c r="U449" s="105"/>
      <c r="V449" s="105"/>
    </row>
    <row r="450" spans="12:22" ht="13.5" thickBot="1">
      <c r="L450" s="105"/>
      <c r="M450" s="105"/>
      <c r="N450" s="105"/>
      <c r="O450" s="105"/>
      <c r="P450" s="105"/>
      <c r="Q450" s="105"/>
      <c r="R450" s="105"/>
      <c r="S450" s="105"/>
      <c r="T450" s="105"/>
      <c r="U450" s="105"/>
      <c r="V450" s="105"/>
    </row>
    <row r="451" spans="1:22" ht="12.75">
      <c r="A451" s="445" t="s">
        <v>300</v>
      </c>
      <c r="B451" s="446"/>
      <c r="C451" s="447"/>
      <c r="D451" s="448" t="s">
        <v>546</v>
      </c>
      <c r="E451" s="448"/>
      <c r="F451" s="448"/>
      <c r="G451" s="448"/>
      <c r="H451" s="448" t="s">
        <v>541</v>
      </c>
      <c r="I451" s="448"/>
      <c r="J451" s="449"/>
      <c r="L451" s="105"/>
      <c r="M451" s="105"/>
      <c r="N451" s="105"/>
      <c r="O451" s="105"/>
      <c r="P451" s="105"/>
      <c r="Q451" s="105"/>
      <c r="R451" s="105"/>
      <c r="S451" s="105"/>
      <c r="T451" s="105"/>
      <c r="U451" s="105"/>
      <c r="V451" s="105"/>
    </row>
    <row r="452" spans="1:22" ht="12.75">
      <c r="A452" s="434" t="s">
        <v>304</v>
      </c>
      <c r="B452" s="435"/>
      <c r="C452" s="435"/>
      <c r="D452" s="436">
        <f>D454+D455</f>
        <v>466105999133</v>
      </c>
      <c r="E452" s="436"/>
      <c r="F452" s="436"/>
      <c r="G452" s="436"/>
      <c r="H452" s="437">
        <f>H454+H455</f>
        <v>631327030337</v>
      </c>
      <c r="I452" s="437"/>
      <c r="J452" s="438"/>
      <c r="L452" s="105"/>
      <c r="M452" s="105"/>
      <c r="N452" s="105"/>
      <c r="O452" s="105"/>
      <c r="P452" s="105"/>
      <c r="Q452" s="105"/>
      <c r="R452" s="105"/>
      <c r="S452" s="105"/>
      <c r="T452" s="105"/>
      <c r="U452" s="105"/>
      <c r="V452" s="105"/>
    </row>
    <row r="453" spans="1:22" ht="12.75">
      <c r="A453" s="404" t="s">
        <v>314</v>
      </c>
      <c r="B453" s="405"/>
      <c r="C453" s="405"/>
      <c r="D453" s="406"/>
      <c r="E453" s="406"/>
      <c r="F453" s="406"/>
      <c r="G453" s="406"/>
      <c r="H453" s="419"/>
      <c r="I453" s="419"/>
      <c r="J453" s="427"/>
      <c r="L453" s="105"/>
      <c r="M453" s="105"/>
      <c r="N453" s="105"/>
      <c r="O453" s="105"/>
      <c r="P453" s="105"/>
      <c r="Q453" s="105"/>
      <c r="R453" s="105"/>
      <c r="S453" s="105"/>
      <c r="T453" s="105"/>
      <c r="U453" s="105"/>
      <c r="V453" s="105"/>
    </row>
    <row r="454" spans="1:22" ht="12.75">
      <c r="A454" s="404" t="s">
        <v>510</v>
      </c>
      <c r="B454" s="405"/>
      <c r="C454" s="405"/>
      <c r="D454" s="406">
        <v>156633487684</v>
      </c>
      <c r="E454" s="406"/>
      <c r="F454" s="406"/>
      <c r="G454" s="406"/>
      <c r="H454" s="419">
        <v>204902839900</v>
      </c>
      <c r="I454" s="419"/>
      <c r="J454" s="427"/>
      <c r="L454" s="105"/>
      <c r="M454" s="105"/>
      <c r="N454" s="105"/>
      <c r="O454" s="105"/>
      <c r="P454" s="105"/>
      <c r="Q454" s="105"/>
      <c r="R454" s="105"/>
      <c r="S454" s="105"/>
      <c r="T454" s="105"/>
      <c r="U454" s="105"/>
      <c r="V454" s="105"/>
    </row>
    <row r="455" spans="1:22" ht="12.75">
      <c r="A455" s="404" t="s">
        <v>511</v>
      </c>
      <c r="B455" s="405"/>
      <c r="C455" s="405"/>
      <c r="D455" s="406">
        <v>309472511449</v>
      </c>
      <c r="E455" s="406"/>
      <c r="F455" s="406"/>
      <c r="G455" s="406"/>
      <c r="H455" s="419">
        <v>426424190437</v>
      </c>
      <c r="I455" s="419"/>
      <c r="J455" s="427"/>
      <c r="L455" s="105"/>
      <c r="M455" s="105"/>
      <c r="N455" s="105"/>
      <c r="O455" s="105"/>
      <c r="P455" s="105"/>
      <c r="Q455" s="105"/>
      <c r="R455" s="105"/>
      <c r="S455" s="105"/>
      <c r="T455" s="105"/>
      <c r="U455" s="105"/>
      <c r="V455" s="105"/>
    </row>
    <row r="456" spans="1:22" ht="12.75">
      <c r="A456" s="404" t="s">
        <v>513</v>
      </c>
      <c r="B456" s="405"/>
      <c r="C456" s="405"/>
      <c r="D456" s="431"/>
      <c r="E456" s="432"/>
      <c r="F456" s="432"/>
      <c r="G456" s="433"/>
      <c r="H456" s="419"/>
      <c r="I456" s="419"/>
      <c r="J456" s="427"/>
      <c r="L456" s="105"/>
      <c r="M456" s="105"/>
      <c r="N456" s="105"/>
      <c r="O456" s="105"/>
      <c r="P456" s="105"/>
      <c r="Q456" s="105"/>
      <c r="R456" s="105"/>
      <c r="S456" s="105"/>
      <c r="T456" s="105"/>
      <c r="U456" s="105"/>
      <c r="V456" s="105"/>
    </row>
    <row r="457" spans="1:22" ht="12.75">
      <c r="A457" s="404" t="s">
        <v>302</v>
      </c>
      <c r="B457" s="405"/>
      <c r="C457" s="405"/>
      <c r="D457" s="431"/>
      <c r="E457" s="432"/>
      <c r="F457" s="432"/>
      <c r="G457" s="433"/>
      <c r="H457" s="419"/>
      <c r="I457" s="419"/>
      <c r="J457" s="427"/>
      <c r="L457" s="105"/>
      <c r="M457" s="105"/>
      <c r="N457" s="105"/>
      <c r="O457" s="105"/>
      <c r="P457" s="105"/>
      <c r="Q457" s="105"/>
      <c r="R457" s="105"/>
      <c r="S457" s="105"/>
      <c r="T457" s="105"/>
      <c r="U457" s="105"/>
      <c r="V457" s="105"/>
    </row>
    <row r="458" spans="1:22" ht="12.75">
      <c r="A458" s="404" t="s">
        <v>301</v>
      </c>
      <c r="B458" s="405"/>
      <c r="C458" s="405"/>
      <c r="D458" s="431"/>
      <c r="E458" s="432"/>
      <c r="F458" s="432"/>
      <c r="G458" s="433"/>
      <c r="H458" s="419"/>
      <c r="I458" s="419"/>
      <c r="J458" s="427"/>
      <c r="L458" s="105"/>
      <c r="M458" s="105"/>
      <c r="N458" s="105"/>
      <c r="O458" s="105"/>
      <c r="P458" s="105"/>
      <c r="Q458" s="105"/>
      <c r="R458" s="105"/>
      <c r="S458" s="105"/>
      <c r="T458" s="105"/>
      <c r="U458" s="105"/>
      <c r="V458" s="105"/>
    </row>
    <row r="459" spans="1:22" ht="12.75">
      <c r="A459" s="429" t="s">
        <v>303</v>
      </c>
      <c r="B459" s="430"/>
      <c r="C459" s="430"/>
      <c r="D459" s="431"/>
      <c r="E459" s="432"/>
      <c r="F459" s="432"/>
      <c r="G459" s="433"/>
      <c r="H459" s="419"/>
      <c r="I459" s="419"/>
      <c r="J459" s="427"/>
      <c r="L459" s="105"/>
      <c r="M459" s="105"/>
      <c r="N459" s="105"/>
      <c r="O459" s="105"/>
      <c r="P459" s="105"/>
      <c r="Q459" s="105"/>
      <c r="R459" s="105"/>
      <c r="S459" s="105"/>
      <c r="T459" s="105"/>
      <c r="U459" s="105"/>
      <c r="V459" s="105"/>
    </row>
    <row r="460" spans="1:22" ht="12.75">
      <c r="A460" s="404" t="s">
        <v>314</v>
      </c>
      <c r="B460" s="405"/>
      <c r="C460" s="405"/>
      <c r="D460" s="431">
        <f>D463+D464</f>
        <v>0</v>
      </c>
      <c r="E460" s="432"/>
      <c r="F460" s="432"/>
      <c r="G460" s="433"/>
      <c r="H460" s="419"/>
      <c r="I460" s="419"/>
      <c r="J460" s="427"/>
      <c r="L460" s="105"/>
      <c r="M460" s="105"/>
      <c r="N460" s="105"/>
      <c r="O460" s="105"/>
      <c r="P460" s="105"/>
      <c r="Q460" s="105"/>
      <c r="R460" s="105"/>
      <c r="S460" s="105"/>
      <c r="T460" s="105"/>
      <c r="U460" s="105"/>
      <c r="V460" s="105"/>
    </row>
    <row r="461" spans="1:22" ht="12.75">
      <c r="A461" s="404" t="s">
        <v>167</v>
      </c>
      <c r="B461" s="405"/>
      <c r="C461" s="405"/>
      <c r="D461" s="406"/>
      <c r="E461" s="406"/>
      <c r="F461" s="406"/>
      <c r="G461" s="406"/>
      <c r="H461" s="419"/>
      <c r="I461" s="419"/>
      <c r="J461" s="427"/>
      <c r="L461" s="105"/>
      <c r="M461" s="105"/>
      <c r="N461" s="105"/>
      <c r="O461" s="105"/>
      <c r="P461" s="105"/>
      <c r="Q461" s="105"/>
      <c r="R461" s="105"/>
      <c r="S461" s="105"/>
      <c r="T461" s="105"/>
      <c r="U461" s="105"/>
      <c r="V461" s="105"/>
    </row>
    <row r="462" spans="1:22" ht="12.75">
      <c r="A462" s="404" t="s">
        <v>168</v>
      </c>
      <c r="B462" s="405"/>
      <c r="C462" s="405"/>
      <c r="D462" s="406">
        <v>0</v>
      </c>
      <c r="E462" s="406"/>
      <c r="F462" s="406"/>
      <c r="G462" s="406"/>
      <c r="H462" s="419"/>
      <c r="I462" s="419"/>
      <c r="J462" s="427"/>
      <c r="L462" s="105"/>
      <c r="M462" s="105"/>
      <c r="N462" s="105"/>
      <c r="O462" s="105"/>
      <c r="P462" s="105"/>
      <c r="Q462" s="105"/>
      <c r="R462" s="105"/>
      <c r="S462" s="105"/>
      <c r="T462" s="105"/>
      <c r="U462" s="105"/>
      <c r="V462" s="105"/>
    </row>
    <row r="463" spans="1:22" ht="12.75">
      <c r="A463" s="404" t="s">
        <v>169</v>
      </c>
      <c r="B463" s="405"/>
      <c r="C463" s="405"/>
      <c r="D463" s="406">
        <v>0</v>
      </c>
      <c r="E463" s="406"/>
      <c r="F463" s="406"/>
      <c r="G463" s="406"/>
      <c r="H463" s="419"/>
      <c r="I463" s="419"/>
      <c r="J463" s="427"/>
      <c r="L463" s="105"/>
      <c r="M463" s="105"/>
      <c r="N463" s="105"/>
      <c r="O463" s="105"/>
      <c r="P463" s="105"/>
      <c r="Q463" s="105"/>
      <c r="R463" s="105"/>
      <c r="S463" s="105"/>
      <c r="T463" s="105"/>
      <c r="U463" s="105"/>
      <c r="V463" s="105"/>
    </row>
    <row r="464" spans="1:22" ht="12.75">
      <c r="A464" s="404" t="s">
        <v>170</v>
      </c>
      <c r="B464" s="405"/>
      <c r="C464" s="405"/>
      <c r="D464" s="406">
        <v>0</v>
      </c>
      <c r="E464" s="406"/>
      <c r="F464" s="406"/>
      <c r="G464" s="406"/>
      <c r="H464" s="419"/>
      <c r="I464" s="419"/>
      <c r="J464" s="427"/>
      <c r="L464" s="105"/>
      <c r="M464" s="105"/>
      <c r="N464" s="105"/>
      <c r="O464" s="105"/>
      <c r="P464" s="105"/>
      <c r="Q464" s="105"/>
      <c r="R464" s="105"/>
      <c r="S464" s="105"/>
      <c r="T464" s="105"/>
      <c r="U464" s="105"/>
      <c r="V464" s="105"/>
    </row>
    <row r="465" spans="1:22" ht="12.75">
      <c r="A465" s="404" t="s">
        <v>171</v>
      </c>
      <c r="B465" s="405"/>
      <c r="C465" s="405"/>
      <c r="D465" s="419"/>
      <c r="E465" s="419"/>
      <c r="F465" s="419"/>
      <c r="G465" s="419"/>
      <c r="H465" s="419"/>
      <c r="I465" s="419"/>
      <c r="J465" s="427"/>
      <c r="L465" s="105"/>
      <c r="M465" s="105"/>
      <c r="N465" s="105"/>
      <c r="O465" s="105"/>
      <c r="P465" s="105"/>
      <c r="Q465" s="105"/>
      <c r="R465" s="105"/>
      <c r="S465" s="105"/>
      <c r="T465" s="105"/>
      <c r="U465" s="105"/>
      <c r="V465" s="105"/>
    </row>
    <row r="466" spans="1:22" ht="12.75">
      <c r="A466" s="404" t="s">
        <v>172</v>
      </c>
      <c r="B466" s="405"/>
      <c r="C466" s="405"/>
      <c r="D466" s="419"/>
      <c r="E466" s="419"/>
      <c r="F466" s="419"/>
      <c r="G466" s="419"/>
      <c r="H466" s="419"/>
      <c r="I466" s="419"/>
      <c r="J466" s="427"/>
      <c r="L466" s="105"/>
      <c r="M466" s="105"/>
      <c r="N466" s="105"/>
      <c r="O466" s="105"/>
      <c r="P466" s="105"/>
      <c r="Q466" s="105"/>
      <c r="R466" s="105"/>
      <c r="S466" s="105"/>
      <c r="T466" s="105"/>
      <c r="U466" s="105"/>
      <c r="V466" s="105"/>
    </row>
    <row r="467" spans="1:22" ht="12.75">
      <c r="A467" s="429" t="s">
        <v>315</v>
      </c>
      <c r="B467" s="430"/>
      <c r="C467" s="430"/>
      <c r="D467" s="419"/>
      <c r="E467" s="419"/>
      <c r="F467" s="419"/>
      <c r="G467" s="419"/>
      <c r="H467" s="419"/>
      <c r="I467" s="419"/>
      <c r="J467" s="427"/>
      <c r="L467" s="105"/>
      <c r="M467" s="105"/>
      <c r="N467" s="105"/>
      <c r="O467" s="105"/>
      <c r="P467" s="105"/>
      <c r="Q467" s="105"/>
      <c r="R467" s="105"/>
      <c r="S467" s="105"/>
      <c r="T467" s="105"/>
      <c r="U467" s="105"/>
      <c r="V467" s="105"/>
    </row>
    <row r="468" spans="1:22" ht="12.75">
      <c r="A468" s="404" t="s">
        <v>316</v>
      </c>
      <c r="B468" s="405"/>
      <c r="C468" s="405"/>
      <c r="D468" s="419">
        <f>D452</f>
        <v>466105999133</v>
      </c>
      <c r="E468" s="419"/>
      <c r="F468" s="419"/>
      <c r="G468" s="419"/>
      <c r="H468" s="419">
        <f>H452</f>
        <v>631327030337</v>
      </c>
      <c r="I468" s="419"/>
      <c r="J468" s="427"/>
      <c r="L468" s="105"/>
      <c r="M468" s="105"/>
      <c r="N468" s="105"/>
      <c r="O468" s="105"/>
      <c r="P468" s="105"/>
      <c r="Q468" s="105"/>
      <c r="R468" s="105"/>
      <c r="S468" s="105"/>
      <c r="T468" s="105"/>
      <c r="U468" s="105"/>
      <c r="V468" s="105"/>
    </row>
    <row r="469" spans="1:22" ht="12.75">
      <c r="A469" s="318" t="s">
        <v>173</v>
      </c>
      <c r="B469" s="398"/>
      <c r="C469" s="398"/>
      <c r="D469" s="428">
        <f>D454+D456</f>
        <v>156633487684</v>
      </c>
      <c r="E469" s="422"/>
      <c r="F469" s="422"/>
      <c r="G469" s="422"/>
      <c r="H469" s="419">
        <f>H454</f>
        <v>204902839900</v>
      </c>
      <c r="I469" s="419"/>
      <c r="J469" s="427"/>
      <c r="L469" s="105"/>
      <c r="M469" s="105"/>
      <c r="N469" s="105"/>
      <c r="O469" s="105"/>
      <c r="P469" s="105"/>
      <c r="Q469" s="105"/>
      <c r="R469" s="105"/>
      <c r="S469" s="105"/>
      <c r="T469" s="105"/>
      <c r="U469" s="105"/>
      <c r="V469" s="105"/>
    </row>
    <row r="470" spans="1:22" ht="12.75">
      <c r="A470" s="318"/>
      <c r="B470" s="398"/>
      <c r="C470" s="398"/>
      <c r="D470" s="420">
        <f>D468-D469</f>
        <v>309472511449</v>
      </c>
      <c r="E470" s="424"/>
      <c r="F470" s="424"/>
      <c r="G470" s="424"/>
      <c r="H470" s="420">
        <f>H455</f>
        <v>426424190437</v>
      </c>
      <c r="I470" s="420"/>
      <c r="J470" s="421"/>
      <c r="L470" s="105"/>
      <c r="M470" s="105"/>
      <c r="N470" s="105"/>
      <c r="O470" s="105"/>
      <c r="P470" s="105"/>
      <c r="Q470" s="105"/>
      <c r="R470" s="105"/>
      <c r="S470" s="105"/>
      <c r="T470" s="105"/>
      <c r="U470" s="105"/>
      <c r="V470" s="105"/>
    </row>
    <row r="471" spans="1:22" ht="12.75">
      <c r="A471" s="425" t="s">
        <v>317</v>
      </c>
      <c r="B471" s="426"/>
      <c r="C471" s="426"/>
      <c r="D471" s="422"/>
      <c r="E471" s="422"/>
      <c r="F471" s="422"/>
      <c r="G471" s="422"/>
      <c r="H471" s="420"/>
      <c r="I471" s="420"/>
      <c r="J471" s="421"/>
      <c r="L471" s="105"/>
      <c r="M471" s="105"/>
      <c r="N471" s="105"/>
      <c r="O471" s="105"/>
      <c r="P471" s="105"/>
      <c r="Q471" s="105"/>
      <c r="R471" s="105"/>
      <c r="S471" s="105"/>
      <c r="T471" s="105"/>
      <c r="U471" s="105"/>
      <c r="V471" s="105"/>
    </row>
    <row r="472" spans="1:22" ht="12.75">
      <c r="A472" s="318" t="s">
        <v>138</v>
      </c>
      <c r="B472" s="398"/>
      <c r="C472" s="398"/>
      <c r="D472" s="422"/>
      <c r="E472" s="422"/>
      <c r="F472" s="422"/>
      <c r="G472" s="422"/>
      <c r="H472" s="420"/>
      <c r="I472" s="420"/>
      <c r="J472" s="421"/>
      <c r="L472" s="105"/>
      <c r="M472" s="105"/>
      <c r="N472" s="105"/>
      <c r="O472" s="105"/>
      <c r="P472" s="105"/>
      <c r="Q472" s="105"/>
      <c r="R472" s="105"/>
      <c r="S472" s="105"/>
      <c r="T472" s="105"/>
      <c r="U472" s="105"/>
      <c r="V472" s="105"/>
    </row>
    <row r="473" spans="1:10" ht="12.75">
      <c r="A473" s="318" t="s">
        <v>318</v>
      </c>
      <c r="B473" s="398"/>
      <c r="C473" s="398"/>
      <c r="D473" s="423">
        <v>172164999847</v>
      </c>
      <c r="E473" s="423"/>
      <c r="F473" s="423"/>
      <c r="G473" s="423"/>
      <c r="H473" s="420">
        <v>185348833262</v>
      </c>
      <c r="I473" s="420"/>
      <c r="J473" s="421"/>
    </row>
    <row r="474" spans="1:10" ht="12.75">
      <c r="A474" s="318" t="s">
        <v>319</v>
      </c>
      <c r="B474" s="398"/>
      <c r="C474" s="398"/>
      <c r="D474" s="419">
        <v>196820774170</v>
      </c>
      <c r="E474" s="419"/>
      <c r="F474" s="419"/>
      <c r="G474" s="419"/>
      <c r="H474" s="420">
        <v>337348655222</v>
      </c>
      <c r="I474" s="420"/>
      <c r="J474" s="421"/>
    </row>
    <row r="475" spans="1:10" ht="12.75">
      <c r="A475" s="318" t="s">
        <v>320</v>
      </c>
      <c r="B475" s="398"/>
      <c r="C475" s="398"/>
      <c r="D475" s="418"/>
      <c r="E475" s="418"/>
      <c r="F475" s="418"/>
      <c r="G475" s="418"/>
      <c r="H475" s="414"/>
      <c r="I475" s="414"/>
      <c r="J475" s="415"/>
    </row>
    <row r="476" spans="1:10" ht="12.75">
      <c r="A476" s="318" t="s">
        <v>321</v>
      </c>
      <c r="B476" s="398"/>
      <c r="C476" s="398"/>
      <c r="D476" s="418"/>
      <c r="E476" s="418"/>
      <c r="F476" s="418"/>
      <c r="G476" s="418"/>
      <c r="H476" s="414"/>
      <c r="I476" s="414"/>
      <c r="J476" s="415"/>
    </row>
    <row r="477" spans="1:10" ht="12.75">
      <c r="A477" s="318" t="s">
        <v>323</v>
      </c>
      <c r="B477" s="398"/>
      <c r="C477" s="398"/>
      <c r="D477" s="418"/>
      <c r="E477" s="418"/>
      <c r="F477" s="418"/>
      <c r="G477" s="418"/>
      <c r="H477" s="414"/>
      <c r="I477" s="414"/>
      <c r="J477" s="415"/>
    </row>
    <row r="478" spans="1:10" ht="12.75">
      <c r="A478" s="318" t="s">
        <v>322</v>
      </c>
      <c r="B478" s="398"/>
      <c r="C478" s="398"/>
      <c r="D478" s="413"/>
      <c r="E478" s="413"/>
      <c r="F478" s="413"/>
      <c r="G478" s="413"/>
      <c r="H478" s="414">
        <v>2718891664</v>
      </c>
      <c r="I478" s="414"/>
      <c r="J478" s="415"/>
    </row>
    <row r="479" spans="1:10" ht="12.75">
      <c r="A479" s="394" t="s">
        <v>547</v>
      </c>
      <c r="B479" s="394"/>
      <c r="C479" s="394"/>
      <c r="D479" s="416">
        <f>SUM(D472:G478)</f>
        <v>368985774017</v>
      </c>
      <c r="E479" s="416"/>
      <c r="F479" s="416"/>
      <c r="G479" s="416"/>
      <c r="H479" s="417">
        <f>SUM(H472:J478)</f>
        <v>525416380148</v>
      </c>
      <c r="I479" s="417"/>
      <c r="J479" s="417"/>
    </row>
    <row r="480" spans="1:10" ht="12.75">
      <c r="A480" s="390" t="s">
        <v>324</v>
      </c>
      <c r="B480" s="391"/>
      <c r="C480" s="392"/>
      <c r="D480" s="407">
        <f>SUM(D482:G489)</f>
        <v>1995463344</v>
      </c>
      <c r="E480" s="408"/>
      <c r="F480" s="408"/>
      <c r="G480" s="408"/>
      <c r="H480" s="409">
        <f>SUM(H482:J489)</f>
        <v>3473185035</v>
      </c>
      <c r="I480" s="408"/>
      <c r="J480" s="410"/>
    </row>
    <row r="481" spans="1:10" ht="12.75">
      <c r="A481" s="411"/>
      <c r="B481" s="412"/>
      <c r="C481" s="412"/>
      <c r="D481" s="396"/>
      <c r="E481" s="396"/>
      <c r="F481" s="396"/>
      <c r="G481" s="396"/>
      <c r="H481" s="396"/>
      <c r="I481" s="396"/>
      <c r="J481" s="397"/>
    </row>
    <row r="482" spans="1:10" ht="12.75">
      <c r="A482" s="404" t="s">
        <v>423</v>
      </c>
      <c r="B482" s="405"/>
      <c r="C482" s="405"/>
      <c r="D482" s="406">
        <v>916252678</v>
      </c>
      <c r="E482" s="406"/>
      <c r="F482" s="406"/>
      <c r="G482" s="406"/>
      <c r="H482" s="384">
        <v>183366041</v>
      </c>
      <c r="I482" s="384"/>
      <c r="J482" s="385"/>
    </row>
    <row r="483" spans="1:10" ht="12.75">
      <c r="A483" s="404" t="s">
        <v>139</v>
      </c>
      <c r="B483" s="405"/>
      <c r="C483" s="405"/>
      <c r="D483" s="384">
        <v>154506810</v>
      </c>
      <c r="E483" s="384"/>
      <c r="F483" s="384"/>
      <c r="G483" s="384"/>
      <c r="H483" s="384">
        <v>287949899</v>
      </c>
      <c r="I483" s="384"/>
      <c r="J483" s="385"/>
    </row>
    <row r="484" spans="1:10" ht="12.75">
      <c r="A484" s="404" t="s">
        <v>424</v>
      </c>
      <c r="B484" s="405"/>
      <c r="C484" s="405"/>
      <c r="D484" s="384">
        <v>180182801</v>
      </c>
      <c r="E484" s="384"/>
      <c r="F484" s="384"/>
      <c r="G484" s="384"/>
      <c r="H484" s="384">
        <v>303273916</v>
      </c>
      <c r="I484" s="384"/>
      <c r="J484" s="385"/>
    </row>
    <row r="485" spans="1:10" ht="12.75">
      <c r="A485" s="404" t="s">
        <v>425</v>
      </c>
      <c r="B485" s="405"/>
      <c r="C485" s="405"/>
      <c r="D485" s="384">
        <v>45915</v>
      </c>
      <c r="E485" s="384"/>
      <c r="F485" s="384"/>
      <c r="G485" s="384"/>
      <c r="H485" s="384">
        <v>177712008</v>
      </c>
      <c r="I485" s="384"/>
      <c r="J485" s="385"/>
    </row>
    <row r="486" spans="1:10" ht="12.75">
      <c r="A486" s="404" t="s">
        <v>329</v>
      </c>
      <c r="B486" s="405"/>
      <c r="C486" s="405"/>
      <c r="D486" s="384">
        <v>744475140</v>
      </c>
      <c r="E486" s="384"/>
      <c r="F486" s="384"/>
      <c r="G486" s="384"/>
      <c r="H486" s="384">
        <v>2461068307</v>
      </c>
      <c r="I486" s="384"/>
      <c r="J486" s="385"/>
    </row>
    <row r="487" spans="1:10" ht="12.75">
      <c r="A487" s="404" t="s">
        <v>330</v>
      </c>
      <c r="B487" s="405"/>
      <c r="C487" s="405"/>
      <c r="D487" s="384"/>
      <c r="E487" s="384"/>
      <c r="F487" s="384"/>
      <c r="G487" s="384"/>
      <c r="H487" s="384">
        <v>59814864</v>
      </c>
      <c r="I487" s="384"/>
      <c r="J487" s="385"/>
    </row>
    <row r="488" spans="1:10" ht="12.75">
      <c r="A488" s="318" t="s">
        <v>426</v>
      </c>
      <c r="B488" s="398"/>
      <c r="C488" s="398"/>
      <c r="D488" s="384"/>
      <c r="E488" s="384"/>
      <c r="F488" s="384"/>
      <c r="G488" s="384"/>
      <c r="H488" s="384"/>
      <c r="I488" s="384"/>
      <c r="J488" s="385"/>
    </row>
    <row r="489" spans="1:10" ht="12.75">
      <c r="A489" s="399" t="s">
        <v>152</v>
      </c>
      <c r="B489" s="400"/>
      <c r="C489" s="400"/>
      <c r="D489" s="401"/>
      <c r="E489" s="401"/>
      <c r="F489" s="401"/>
      <c r="G489" s="401"/>
      <c r="H489" s="402"/>
      <c r="I489" s="402"/>
      <c r="J489" s="403"/>
    </row>
    <row r="490" spans="1:10" ht="12.75">
      <c r="A490" s="207"/>
      <c r="B490" s="207"/>
      <c r="C490" s="207"/>
      <c r="D490" s="207"/>
      <c r="E490" s="207"/>
      <c r="F490" s="207"/>
      <c r="G490" s="207"/>
      <c r="H490" s="207"/>
      <c r="I490" s="207"/>
      <c r="J490" s="207"/>
    </row>
    <row r="491" spans="1:10" ht="12.75">
      <c r="A491" s="390" t="s">
        <v>325</v>
      </c>
      <c r="B491" s="391"/>
      <c r="C491" s="392"/>
      <c r="D491" s="393" t="s">
        <v>546</v>
      </c>
      <c r="E491" s="394"/>
      <c r="F491" s="394"/>
      <c r="G491" s="394"/>
      <c r="H491" s="394" t="s">
        <v>541</v>
      </c>
      <c r="I491" s="394"/>
      <c r="J491" s="395"/>
    </row>
    <row r="492" spans="1:10" ht="12.75">
      <c r="A492" s="257"/>
      <c r="B492" s="258"/>
      <c r="C492" s="258"/>
      <c r="D492" s="396"/>
      <c r="E492" s="396"/>
      <c r="F492" s="396"/>
      <c r="G492" s="396"/>
      <c r="H492" s="396"/>
      <c r="I492" s="396"/>
      <c r="J492" s="397"/>
    </row>
    <row r="493" spans="1:10" ht="12.75">
      <c r="A493" s="349" t="s">
        <v>326</v>
      </c>
      <c r="B493" s="350"/>
      <c r="C493" s="350"/>
      <c r="D493" s="384">
        <v>217951127</v>
      </c>
      <c r="E493" s="384"/>
      <c r="F493" s="384"/>
      <c r="G493" s="384"/>
      <c r="H493" s="384">
        <v>1777264253</v>
      </c>
      <c r="I493" s="384"/>
      <c r="J493" s="385"/>
    </row>
    <row r="494" spans="1:10" ht="12.75">
      <c r="A494" s="349" t="s">
        <v>351</v>
      </c>
      <c r="B494" s="350"/>
      <c r="C494" s="350"/>
      <c r="D494" s="384"/>
      <c r="E494" s="384"/>
      <c r="F494" s="384"/>
      <c r="G494" s="384"/>
      <c r="H494" s="384"/>
      <c r="I494" s="384"/>
      <c r="J494" s="385"/>
    </row>
    <row r="495" spans="1:10" ht="12.75">
      <c r="A495" s="349" t="s">
        <v>327</v>
      </c>
      <c r="B495" s="350"/>
      <c r="C495" s="350"/>
      <c r="D495" s="384">
        <v>1637283792</v>
      </c>
      <c r="E495" s="384"/>
      <c r="F495" s="384"/>
      <c r="G495" s="384"/>
      <c r="H495" s="384">
        <v>1740614179</v>
      </c>
      <c r="I495" s="384"/>
      <c r="J495" s="385"/>
    </row>
    <row r="496" spans="1:10" ht="12.75">
      <c r="A496" s="349" t="s">
        <v>328</v>
      </c>
      <c r="B496" s="350"/>
      <c r="C496" s="350"/>
      <c r="D496" s="384">
        <v>80000</v>
      </c>
      <c r="E496" s="384"/>
      <c r="F496" s="384"/>
      <c r="G496" s="384"/>
      <c r="H496" s="384">
        <v>69617104</v>
      </c>
      <c r="I496" s="384"/>
      <c r="J496" s="385"/>
    </row>
    <row r="497" spans="1:10" ht="12.75">
      <c r="A497" s="349" t="s">
        <v>331</v>
      </c>
      <c r="B497" s="350"/>
      <c r="C497" s="350"/>
      <c r="D497" s="384">
        <v>585785270</v>
      </c>
      <c r="E497" s="384"/>
      <c r="F497" s="384"/>
      <c r="G497" s="384"/>
      <c r="H497" s="384">
        <v>1957463965</v>
      </c>
      <c r="I497" s="384"/>
      <c r="J497" s="385"/>
    </row>
    <row r="498" spans="1:10" ht="12.75">
      <c r="A498" s="349" t="s">
        <v>332</v>
      </c>
      <c r="B498" s="350"/>
      <c r="C498" s="350"/>
      <c r="D498" s="384"/>
      <c r="E498" s="384"/>
      <c r="F498" s="384"/>
      <c r="G498" s="384"/>
      <c r="H498" s="384">
        <v>59598974</v>
      </c>
      <c r="I498" s="384"/>
      <c r="J498" s="385"/>
    </row>
    <row r="499" spans="1:10" ht="12.75">
      <c r="A499" s="353" t="s">
        <v>333</v>
      </c>
      <c r="B499" s="354"/>
      <c r="C499" s="354"/>
      <c r="D499" s="384">
        <v>-4854827897</v>
      </c>
      <c r="E499" s="384"/>
      <c r="F499" s="384"/>
      <c r="G499" s="384"/>
      <c r="H499" s="384">
        <v>8018693566</v>
      </c>
      <c r="I499" s="384"/>
      <c r="J499" s="385"/>
    </row>
    <row r="500" spans="1:10" ht="12.75">
      <c r="A500" s="386" t="s">
        <v>334</v>
      </c>
      <c r="B500" s="387"/>
      <c r="C500" s="387"/>
      <c r="D500" s="364">
        <v>0</v>
      </c>
      <c r="E500" s="364"/>
      <c r="F500" s="364"/>
      <c r="G500" s="364"/>
      <c r="H500" s="388"/>
      <c r="I500" s="388"/>
      <c r="J500" s="389"/>
    </row>
    <row r="501" spans="1:10" s="174" customFormat="1" ht="12">
      <c r="A501" s="374" t="s">
        <v>547</v>
      </c>
      <c r="B501" s="375"/>
      <c r="C501" s="376"/>
      <c r="D501" s="377">
        <f>SUM(D493:G500)</f>
        <v>-2413727708</v>
      </c>
      <c r="E501" s="378"/>
      <c r="F501" s="378"/>
      <c r="G501" s="379"/>
      <c r="H501" s="380">
        <f>SUM(H493:J500)</f>
        <v>13623252041</v>
      </c>
      <c r="I501" s="381"/>
      <c r="J501" s="382"/>
    </row>
    <row r="502" spans="1:10" ht="12.75">
      <c r="A502" s="120"/>
      <c r="B502" s="120"/>
      <c r="C502" s="120"/>
      <c r="D502" s="208"/>
      <c r="E502" s="208"/>
      <c r="F502" s="208"/>
      <c r="G502" s="208"/>
      <c r="H502" s="169"/>
      <c r="I502" s="169"/>
      <c r="J502" s="169"/>
    </row>
    <row r="503" spans="1:10" ht="12.75">
      <c r="A503" s="383" t="s">
        <v>335</v>
      </c>
      <c r="B503" s="383"/>
      <c r="C503" s="383"/>
      <c r="D503" s="366" t="s">
        <v>476</v>
      </c>
      <c r="E503" s="366"/>
      <c r="F503" s="366"/>
      <c r="G503" s="366"/>
      <c r="H503" s="366" t="s">
        <v>432</v>
      </c>
      <c r="I503" s="366"/>
      <c r="J503" s="367"/>
    </row>
    <row r="504" spans="1:11" ht="13.5" customHeight="1">
      <c r="A504" s="209" t="s">
        <v>336</v>
      </c>
      <c r="B504" s="209"/>
      <c r="C504" s="209"/>
      <c r="D504" s="372">
        <v>5138118097</v>
      </c>
      <c r="E504" s="372"/>
      <c r="F504" s="372"/>
      <c r="G504" s="372"/>
      <c r="H504" s="373"/>
      <c r="I504" s="373"/>
      <c r="J504" s="373"/>
      <c r="K504" s="210"/>
    </row>
    <row r="505" spans="1:10" ht="12.75">
      <c r="A505" s="211" t="s">
        <v>337</v>
      </c>
      <c r="B505" s="211"/>
      <c r="C505" s="211"/>
      <c r="D505" s="331"/>
      <c r="E505" s="331"/>
      <c r="F505" s="331"/>
      <c r="G505" s="331"/>
      <c r="H505" s="371"/>
      <c r="I505" s="371"/>
      <c r="J505" s="371"/>
    </row>
    <row r="506" spans="1:10" ht="12.75">
      <c r="A506" s="368" t="s">
        <v>338</v>
      </c>
      <c r="B506" s="369"/>
      <c r="C506" s="370"/>
      <c r="D506" s="331"/>
      <c r="E506" s="331"/>
      <c r="F506" s="331"/>
      <c r="G506" s="331"/>
      <c r="H506" s="371"/>
      <c r="I506" s="371"/>
      <c r="J506" s="371"/>
    </row>
    <row r="507" spans="1:10" ht="12.75">
      <c r="A507" s="92" t="s">
        <v>339</v>
      </c>
      <c r="B507" s="93"/>
      <c r="C507" s="88"/>
      <c r="D507" s="331">
        <f>D504</f>
        <v>5138118097</v>
      </c>
      <c r="E507" s="331"/>
      <c r="F507" s="331"/>
      <c r="G507" s="331"/>
      <c r="H507" s="371"/>
      <c r="I507" s="371"/>
      <c r="J507" s="371"/>
    </row>
    <row r="508" spans="1:10" ht="12.75">
      <c r="A508" s="212"/>
      <c r="B508" s="213"/>
      <c r="C508" s="214"/>
      <c r="D508" s="364"/>
      <c r="E508" s="364"/>
      <c r="F508" s="364"/>
      <c r="G508" s="364"/>
      <c r="H508" s="365"/>
      <c r="I508" s="365"/>
      <c r="J508" s="365"/>
    </row>
    <row r="509" spans="1:10" ht="12.75">
      <c r="A509" s="105"/>
      <c r="B509" s="105"/>
      <c r="C509" s="105"/>
      <c r="D509" s="105"/>
      <c r="E509" s="105"/>
      <c r="F509" s="105"/>
      <c r="G509" s="105"/>
      <c r="H509" s="105"/>
      <c r="I509" s="105"/>
      <c r="J509" s="105"/>
    </row>
    <row r="510" spans="1:10" ht="12.75">
      <c r="A510" s="215" t="s">
        <v>340</v>
      </c>
      <c r="B510" s="216"/>
      <c r="C510" s="216"/>
      <c r="D510" s="366" t="s">
        <v>476</v>
      </c>
      <c r="E510" s="366"/>
      <c r="F510" s="366"/>
      <c r="G510" s="366"/>
      <c r="H510" s="366" t="s">
        <v>432</v>
      </c>
      <c r="I510" s="366"/>
      <c r="J510" s="367"/>
    </row>
    <row r="511" spans="1:10" ht="12.75">
      <c r="A511" s="257" t="s">
        <v>342</v>
      </c>
      <c r="B511" s="258"/>
      <c r="C511" s="258"/>
      <c r="D511" s="358">
        <v>89143430</v>
      </c>
      <c r="E511" s="358"/>
      <c r="F511" s="358"/>
      <c r="G511" s="358"/>
      <c r="H511" s="359"/>
      <c r="I511" s="359"/>
      <c r="J511" s="360"/>
    </row>
    <row r="512" spans="1:10" ht="12.75">
      <c r="A512" s="349" t="s">
        <v>341</v>
      </c>
      <c r="B512" s="350"/>
      <c r="C512" s="350"/>
      <c r="D512" s="326"/>
      <c r="E512" s="326"/>
      <c r="F512" s="326"/>
      <c r="G512" s="326"/>
      <c r="H512" s="361"/>
      <c r="I512" s="362"/>
      <c r="J512" s="363"/>
    </row>
    <row r="513" spans="1:10" ht="12.75">
      <c r="A513" s="257" t="s">
        <v>343</v>
      </c>
      <c r="B513" s="258"/>
      <c r="C513" s="258"/>
      <c r="D513" s="326"/>
      <c r="E513" s="326"/>
      <c r="F513" s="326"/>
      <c r="G513" s="326"/>
      <c r="H513" s="89"/>
      <c r="I513" s="90"/>
      <c r="J513" s="91"/>
    </row>
    <row r="514" spans="1:10" ht="12.75">
      <c r="A514" s="257" t="s">
        <v>344</v>
      </c>
      <c r="B514" s="258"/>
      <c r="C514" s="258"/>
      <c r="D514" s="326"/>
      <c r="E514" s="326"/>
      <c r="F514" s="326"/>
      <c r="G514" s="326"/>
      <c r="H514" s="89"/>
      <c r="I514" s="90"/>
      <c r="J514" s="91"/>
    </row>
    <row r="515" spans="1:10" ht="12.75">
      <c r="A515" s="257" t="s">
        <v>345</v>
      </c>
      <c r="B515" s="258"/>
      <c r="C515" s="258"/>
      <c r="D515" s="326"/>
      <c r="E515" s="326"/>
      <c r="F515" s="326"/>
      <c r="G515" s="326"/>
      <c r="H515" s="89"/>
      <c r="I515" s="90"/>
      <c r="J515" s="91"/>
    </row>
    <row r="516" spans="1:10" ht="12.75">
      <c r="A516" s="349" t="s">
        <v>346</v>
      </c>
      <c r="B516" s="350"/>
      <c r="C516" s="350"/>
      <c r="D516" s="326"/>
      <c r="E516" s="326"/>
      <c r="F516" s="326"/>
      <c r="G516" s="326"/>
      <c r="H516" s="89"/>
      <c r="I516" s="90"/>
      <c r="J516" s="91"/>
    </row>
    <row r="517" spans="1:10" ht="12.75">
      <c r="A517" s="257" t="s">
        <v>345</v>
      </c>
      <c r="B517" s="258"/>
      <c r="C517" s="258"/>
      <c r="D517" s="326"/>
      <c r="E517" s="326"/>
      <c r="F517" s="326"/>
      <c r="G517" s="326"/>
      <c r="H517" s="89"/>
      <c r="I517" s="90"/>
      <c r="J517" s="91"/>
    </row>
    <row r="518" spans="1:10" ht="12.75">
      <c r="A518" s="257" t="s">
        <v>347</v>
      </c>
      <c r="B518" s="258"/>
      <c r="C518" s="258"/>
      <c r="D518" s="326"/>
      <c r="E518" s="326"/>
      <c r="F518" s="326"/>
      <c r="G518" s="326"/>
      <c r="H518" s="89"/>
      <c r="I518" s="90"/>
      <c r="J518" s="91"/>
    </row>
    <row r="519" spans="1:10" ht="12.75">
      <c r="A519" s="257" t="s">
        <v>348</v>
      </c>
      <c r="B519" s="258"/>
      <c r="C519" s="258"/>
      <c r="D519" s="326"/>
      <c r="E519" s="326"/>
      <c r="F519" s="326"/>
      <c r="G519" s="326"/>
      <c r="H519" s="89"/>
      <c r="I519" s="90"/>
      <c r="J519" s="91"/>
    </row>
    <row r="520" spans="1:10" ht="12.75">
      <c r="A520" s="257" t="s">
        <v>349</v>
      </c>
      <c r="B520" s="258"/>
      <c r="C520" s="258"/>
      <c r="D520" s="326"/>
      <c r="E520" s="326"/>
      <c r="F520" s="326"/>
      <c r="G520" s="326"/>
      <c r="H520" s="89"/>
      <c r="I520" s="90"/>
      <c r="J520" s="91"/>
    </row>
    <row r="521" spans="1:10" ht="12.75">
      <c r="A521" s="349" t="s">
        <v>350</v>
      </c>
      <c r="B521" s="350"/>
      <c r="C521" s="350"/>
      <c r="D521" s="281"/>
      <c r="E521" s="281"/>
      <c r="F521" s="281"/>
      <c r="G521" s="281"/>
      <c r="H521" s="351"/>
      <c r="I521" s="351"/>
      <c r="J521" s="352"/>
    </row>
    <row r="522" spans="1:10" ht="12.75">
      <c r="A522" s="353"/>
      <c r="B522" s="354"/>
      <c r="C522" s="354"/>
      <c r="D522" s="355"/>
      <c r="E522" s="355"/>
      <c r="F522" s="355"/>
      <c r="G522" s="355"/>
      <c r="H522" s="356"/>
      <c r="I522" s="356"/>
      <c r="J522" s="357"/>
    </row>
    <row r="523" spans="1:10" ht="13.5" thickBot="1">
      <c r="A523" s="344" t="s">
        <v>547</v>
      </c>
      <c r="B523" s="345"/>
      <c r="C523" s="346"/>
      <c r="D523" s="334">
        <f>SUM(D511:G522)</f>
        <v>89143430</v>
      </c>
      <c r="E523" s="347"/>
      <c r="F523" s="347"/>
      <c r="G523" s="347"/>
      <c r="H523" s="347">
        <f>SUM(H511:J522)</f>
        <v>0</v>
      </c>
      <c r="I523" s="347"/>
      <c r="J523" s="348"/>
    </row>
    <row r="524" spans="1:10" ht="14.25" thickBot="1" thickTop="1">
      <c r="A524" s="217"/>
      <c r="B524" s="217"/>
      <c r="C524" s="217"/>
      <c r="D524" s="217"/>
      <c r="E524" s="217"/>
      <c r="F524" s="217"/>
      <c r="G524" s="217"/>
      <c r="H524" s="217"/>
      <c r="I524" s="217"/>
      <c r="J524" s="217"/>
    </row>
    <row r="525" spans="1:10" ht="13.5" thickBot="1">
      <c r="A525" s="218"/>
      <c r="B525" s="136"/>
      <c r="C525" s="136"/>
      <c r="D525" s="219"/>
      <c r="E525" s="220"/>
      <c r="F525" s="220"/>
      <c r="G525" s="220"/>
      <c r="H525" s="220"/>
      <c r="I525" s="220"/>
      <c r="J525" s="220"/>
    </row>
    <row r="526" spans="1:10" ht="13.5" thickBot="1">
      <c r="A526" s="221" t="s">
        <v>352</v>
      </c>
      <c r="B526" s="222"/>
      <c r="C526" s="223"/>
      <c r="D526" s="323" t="s">
        <v>546</v>
      </c>
      <c r="E526" s="323"/>
      <c r="F526" s="323"/>
      <c r="G526" s="323"/>
      <c r="H526" s="323" t="s">
        <v>541</v>
      </c>
      <c r="I526" s="323"/>
      <c r="J526" s="324"/>
    </row>
    <row r="527" spans="1:10" ht="12.75">
      <c r="A527" s="337" t="s">
        <v>592</v>
      </c>
      <c r="B527" s="338"/>
      <c r="C527" s="338"/>
      <c r="D527" s="339"/>
      <c r="E527" s="339"/>
      <c r="F527" s="339"/>
      <c r="G527" s="339"/>
      <c r="H527" s="340"/>
      <c r="I527" s="340"/>
      <c r="J527" s="341"/>
    </row>
    <row r="528" spans="1:10" ht="12.75">
      <c r="A528" s="329" t="s">
        <v>593</v>
      </c>
      <c r="B528" s="342"/>
      <c r="C528" s="342"/>
      <c r="D528" s="343"/>
      <c r="E528" s="343"/>
      <c r="F528" s="343"/>
      <c r="G528" s="343"/>
      <c r="H528" s="281"/>
      <c r="I528" s="281"/>
      <c r="J528" s="268"/>
    </row>
    <row r="529" spans="1:10" ht="12.75">
      <c r="A529" s="329" t="s">
        <v>594</v>
      </c>
      <c r="B529" s="330"/>
      <c r="C529" s="330"/>
      <c r="D529" s="331"/>
      <c r="E529" s="331"/>
      <c r="F529" s="331"/>
      <c r="G529" s="331"/>
      <c r="H529" s="260"/>
      <c r="I529" s="260"/>
      <c r="J529" s="317"/>
    </row>
    <row r="530" spans="1:10" ht="12.75">
      <c r="A530" s="329" t="s">
        <v>595</v>
      </c>
      <c r="B530" s="330"/>
      <c r="C530" s="330"/>
      <c r="D530" s="281"/>
      <c r="E530" s="281"/>
      <c r="F530" s="281"/>
      <c r="G530" s="281"/>
      <c r="H530" s="281"/>
      <c r="I530" s="281"/>
      <c r="J530" s="268"/>
    </row>
    <row r="531" spans="1:10" ht="12.75">
      <c r="A531" s="329" t="s">
        <v>596</v>
      </c>
      <c r="B531" s="330"/>
      <c r="C531" s="330"/>
      <c r="D531" s="331"/>
      <c r="E531" s="331"/>
      <c r="F531" s="331"/>
      <c r="G531" s="331"/>
      <c r="H531" s="260"/>
      <c r="I531" s="260"/>
      <c r="J531" s="317"/>
    </row>
    <row r="532" spans="1:10" ht="13.5" thickBot="1">
      <c r="A532" s="332" t="s">
        <v>547</v>
      </c>
      <c r="B532" s="333"/>
      <c r="C532" s="333"/>
      <c r="D532" s="334"/>
      <c r="E532" s="334"/>
      <c r="F532" s="334"/>
      <c r="G532" s="334"/>
      <c r="H532" s="335"/>
      <c r="I532" s="335"/>
      <c r="J532" s="336"/>
    </row>
    <row r="533" spans="1:186" ht="13.5" thickTop="1">
      <c r="A533" s="105"/>
      <c r="B533" s="105"/>
      <c r="C533" s="105"/>
      <c r="D533" s="105"/>
      <c r="E533" s="105"/>
      <c r="F533" s="105"/>
      <c r="G533" s="105"/>
      <c r="H533" s="105"/>
      <c r="I533" s="105"/>
      <c r="J533" s="105"/>
      <c r="K533" s="105"/>
      <c r="L533" s="105"/>
      <c r="M533" s="105"/>
      <c r="N533" s="105"/>
      <c r="O533" s="105"/>
      <c r="P533" s="105"/>
      <c r="Q533" s="105"/>
      <c r="R533" s="105"/>
      <c r="S533" s="105"/>
      <c r="T533" s="105"/>
      <c r="U533" s="105"/>
      <c r="V533" s="105"/>
      <c r="W533" s="105"/>
      <c r="X533" s="105"/>
      <c r="Y533" s="105"/>
      <c r="Z533" s="105"/>
      <c r="AA533" s="105"/>
      <c r="AB533" s="105"/>
      <c r="AC533" s="105"/>
      <c r="AD533" s="105"/>
      <c r="AE533" s="105"/>
      <c r="AF533" s="105"/>
      <c r="AG533" s="105"/>
      <c r="AH533" s="105"/>
      <c r="AI533" s="105"/>
      <c r="AJ533" s="105"/>
      <c r="AK533" s="105"/>
      <c r="AL533" s="105"/>
      <c r="AM533" s="105"/>
      <c r="AN533" s="105"/>
      <c r="AO533" s="105"/>
      <c r="AP533" s="105"/>
      <c r="AQ533" s="105"/>
      <c r="AR533" s="105"/>
      <c r="AS533" s="105"/>
      <c r="AT533" s="105"/>
      <c r="AU533" s="105"/>
      <c r="AV533" s="105"/>
      <c r="AW533" s="105"/>
      <c r="AX533" s="105"/>
      <c r="AY533" s="105"/>
      <c r="AZ533" s="105"/>
      <c r="BA533" s="105"/>
      <c r="BB533" s="105"/>
      <c r="BC533" s="105"/>
      <c r="BD533" s="105"/>
      <c r="BE533" s="105"/>
      <c r="BF533" s="105"/>
      <c r="BG533" s="105"/>
      <c r="BH533" s="105"/>
      <c r="BI533" s="105"/>
      <c r="BJ533" s="105"/>
      <c r="BK533" s="105"/>
      <c r="BL533" s="105"/>
      <c r="BM533" s="105"/>
      <c r="BN533" s="105"/>
      <c r="BO533" s="105"/>
      <c r="BP533" s="105"/>
      <c r="BQ533" s="105"/>
      <c r="BR533" s="105"/>
      <c r="BS533" s="105"/>
      <c r="BT533" s="105"/>
      <c r="BU533" s="105"/>
      <c r="BV533" s="105"/>
      <c r="BW533" s="105"/>
      <c r="BX533" s="105"/>
      <c r="BY533" s="105"/>
      <c r="BZ533" s="105"/>
      <c r="CA533" s="105"/>
      <c r="CB533" s="105"/>
      <c r="CC533" s="105"/>
      <c r="CD533" s="105"/>
      <c r="CE533" s="105"/>
      <c r="CF533" s="105"/>
      <c r="CG533" s="105"/>
      <c r="CH533" s="105"/>
      <c r="CI533" s="105"/>
      <c r="CJ533" s="105"/>
      <c r="CK533" s="105"/>
      <c r="CL533" s="105"/>
      <c r="CM533" s="105"/>
      <c r="CN533" s="105"/>
      <c r="CO533" s="105"/>
      <c r="CP533" s="105"/>
      <c r="CQ533" s="105"/>
      <c r="CR533" s="105"/>
      <c r="CS533" s="105"/>
      <c r="CT533" s="105"/>
      <c r="CU533" s="105"/>
      <c r="CV533" s="105"/>
      <c r="CW533" s="105"/>
      <c r="CX533" s="105"/>
      <c r="CY533" s="105"/>
      <c r="CZ533" s="105"/>
      <c r="DA533" s="105"/>
      <c r="DB533" s="105"/>
      <c r="DC533" s="105"/>
      <c r="DD533" s="105"/>
      <c r="DE533" s="105"/>
      <c r="DF533" s="105"/>
      <c r="DG533" s="105"/>
      <c r="DH533" s="105"/>
      <c r="DI533" s="105"/>
      <c r="DJ533" s="105"/>
      <c r="DK533" s="105"/>
      <c r="DL533" s="105"/>
      <c r="DM533" s="105"/>
      <c r="DN533" s="105"/>
      <c r="DO533" s="105"/>
      <c r="DP533" s="105"/>
      <c r="DQ533" s="105"/>
      <c r="DR533" s="105"/>
      <c r="DS533" s="105"/>
      <c r="DT533" s="105"/>
      <c r="DU533" s="105"/>
      <c r="DV533" s="105"/>
      <c r="DW533" s="105"/>
      <c r="DX533" s="105"/>
      <c r="DY533" s="105"/>
      <c r="DZ533" s="105"/>
      <c r="EA533" s="105"/>
      <c r="EB533" s="105"/>
      <c r="EC533" s="105"/>
      <c r="ED533" s="105"/>
      <c r="EE533" s="105"/>
      <c r="EF533" s="105"/>
      <c r="EG533" s="105"/>
      <c r="EH533" s="105"/>
      <c r="EI533" s="105"/>
      <c r="EJ533" s="105"/>
      <c r="EK533" s="105"/>
      <c r="EL533" s="105"/>
      <c r="EM533" s="105"/>
      <c r="EN533" s="105"/>
      <c r="EO533" s="105"/>
      <c r="EP533" s="105"/>
      <c r="EQ533" s="105"/>
      <c r="ER533" s="105"/>
      <c r="ES533" s="105"/>
      <c r="ET533" s="105"/>
      <c r="EU533" s="105"/>
      <c r="EV533" s="105"/>
      <c r="EW533" s="105"/>
      <c r="EX533" s="105"/>
      <c r="EY533" s="105"/>
      <c r="EZ533" s="105"/>
      <c r="FA533" s="105"/>
      <c r="FB533" s="105"/>
      <c r="FC533" s="105"/>
      <c r="FD533" s="105"/>
      <c r="FE533" s="105"/>
      <c r="FF533" s="105"/>
      <c r="FG533" s="105"/>
      <c r="FH533" s="105"/>
      <c r="FI533" s="105"/>
      <c r="FJ533" s="105"/>
      <c r="FK533" s="105"/>
      <c r="FL533" s="105"/>
      <c r="FM533" s="105"/>
      <c r="FN533" s="105"/>
      <c r="FO533" s="105"/>
      <c r="FP533" s="105"/>
      <c r="FQ533" s="105"/>
      <c r="FR533" s="105"/>
      <c r="FS533" s="105"/>
      <c r="FT533" s="105"/>
      <c r="FU533" s="105"/>
      <c r="FV533" s="105"/>
      <c r="FW533" s="105"/>
      <c r="FX533" s="105"/>
      <c r="FY533" s="105"/>
      <c r="FZ533" s="105"/>
      <c r="GA533" s="105"/>
      <c r="GB533" s="105"/>
      <c r="GC533" s="105"/>
      <c r="GD533" s="105"/>
    </row>
    <row r="534" spans="1:186" ht="12.75">
      <c r="A534" s="224" t="s">
        <v>353</v>
      </c>
      <c r="B534" s="105"/>
      <c r="C534" s="105"/>
      <c r="D534" s="105"/>
      <c r="E534" s="105"/>
      <c r="F534" s="105"/>
      <c r="G534" s="105"/>
      <c r="H534" s="105"/>
      <c r="I534" s="105"/>
      <c r="J534" s="105"/>
      <c r="K534" s="105"/>
      <c r="L534" s="105"/>
      <c r="M534" s="105"/>
      <c r="N534" s="105"/>
      <c r="O534" s="105"/>
      <c r="P534" s="105"/>
      <c r="Q534" s="105"/>
      <c r="R534" s="105"/>
      <c r="S534" s="105"/>
      <c r="T534" s="105"/>
      <c r="U534" s="105"/>
      <c r="V534" s="105"/>
      <c r="W534" s="105"/>
      <c r="X534" s="105"/>
      <c r="Y534" s="105"/>
      <c r="Z534" s="105"/>
      <c r="AA534" s="105"/>
      <c r="AB534" s="105"/>
      <c r="AC534" s="105"/>
      <c r="AD534" s="105"/>
      <c r="AE534" s="105"/>
      <c r="AF534" s="105"/>
      <c r="AG534" s="105"/>
      <c r="AH534" s="105"/>
      <c r="AI534" s="105"/>
      <c r="AJ534" s="105"/>
      <c r="AK534" s="105"/>
      <c r="AL534" s="105"/>
      <c r="AM534" s="105"/>
      <c r="AN534" s="105"/>
      <c r="AO534" s="105"/>
      <c r="AP534" s="105"/>
      <c r="AQ534" s="105"/>
      <c r="AR534" s="105"/>
      <c r="AS534" s="105"/>
      <c r="AT534" s="105"/>
      <c r="AU534" s="105"/>
      <c r="AV534" s="105"/>
      <c r="AW534" s="105"/>
      <c r="AX534" s="105"/>
      <c r="AY534" s="105"/>
      <c r="AZ534" s="105"/>
      <c r="BA534" s="105"/>
      <c r="BB534" s="105"/>
      <c r="BC534" s="105"/>
      <c r="BD534" s="105"/>
      <c r="BE534" s="105"/>
      <c r="BF534" s="105"/>
      <c r="BG534" s="105"/>
      <c r="BH534" s="105"/>
      <c r="BI534" s="105"/>
      <c r="BJ534" s="105"/>
      <c r="BK534" s="105"/>
      <c r="BL534" s="105"/>
      <c r="BM534" s="105"/>
      <c r="BN534" s="105"/>
      <c r="BO534" s="105"/>
      <c r="BP534" s="105"/>
      <c r="BQ534" s="105"/>
      <c r="BR534" s="105"/>
      <c r="BS534" s="105"/>
      <c r="BT534" s="105"/>
      <c r="BU534" s="105"/>
      <c r="BV534" s="105"/>
      <c r="BW534" s="105"/>
      <c r="BX534" s="105"/>
      <c r="BY534" s="105"/>
      <c r="BZ534" s="105"/>
      <c r="CA534" s="105"/>
      <c r="CB534" s="105"/>
      <c r="CC534" s="105"/>
      <c r="CD534" s="105"/>
      <c r="CE534" s="105"/>
      <c r="CF534" s="105"/>
      <c r="CG534" s="105"/>
      <c r="CH534" s="105"/>
      <c r="CI534" s="105"/>
      <c r="CJ534" s="105"/>
      <c r="CK534" s="105"/>
      <c r="CL534" s="105"/>
      <c r="CM534" s="105"/>
      <c r="CN534" s="105"/>
      <c r="CO534" s="105"/>
      <c r="CP534" s="105"/>
      <c r="CQ534" s="105"/>
      <c r="CR534" s="105"/>
      <c r="CS534" s="105"/>
      <c r="CT534" s="105"/>
      <c r="CU534" s="105"/>
      <c r="CV534" s="105"/>
      <c r="CW534" s="105"/>
      <c r="CX534" s="105"/>
      <c r="CY534" s="105"/>
      <c r="CZ534" s="105"/>
      <c r="DA534" s="105"/>
      <c r="DB534" s="105"/>
      <c r="DC534" s="105"/>
      <c r="DD534" s="105"/>
      <c r="DE534" s="105"/>
      <c r="DF534" s="105"/>
      <c r="DG534" s="105"/>
      <c r="DH534" s="105"/>
      <c r="DI534" s="105"/>
      <c r="DJ534" s="105"/>
      <c r="DK534" s="105"/>
      <c r="DL534" s="105"/>
      <c r="DM534" s="105"/>
      <c r="DN534" s="105"/>
      <c r="DO534" s="105"/>
      <c r="DP534" s="105"/>
      <c r="DQ534" s="105"/>
      <c r="DR534" s="105"/>
      <c r="DS534" s="105"/>
      <c r="DT534" s="105"/>
      <c r="DU534" s="105"/>
      <c r="DV534" s="105"/>
      <c r="DW534" s="105"/>
      <c r="DX534" s="105"/>
      <c r="DY534" s="105"/>
      <c r="DZ534" s="105"/>
      <c r="EA534" s="105"/>
      <c r="EB534" s="105"/>
      <c r="EC534" s="105"/>
      <c r="ED534" s="105"/>
      <c r="EE534" s="105"/>
      <c r="EF534" s="105"/>
      <c r="EG534" s="105"/>
      <c r="EH534" s="105"/>
      <c r="EI534" s="105"/>
      <c r="EJ534" s="105"/>
      <c r="EK534" s="105"/>
      <c r="EL534" s="105"/>
      <c r="EM534" s="105"/>
      <c r="EN534" s="105"/>
      <c r="EO534" s="105"/>
      <c r="EP534" s="105"/>
      <c r="EQ534" s="105"/>
      <c r="ER534" s="105"/>
      <c r="ES534" s="105"/>
      <c r="ET534" s="105"/>
      <c r="EU534" s="105"/>
      <c r="EV534" s="105"/>
      <c r="EW534" s="105"/>
      <c r="EX534" s="105"/>
      <c r="EY534" s="105"/>
      <c r="EZ534" s="105"/>
      <c r="FA534" s="105"/>
      <c r="FB534" s="105"/>
      <c r="FC534" s="105"/>
      <c r="FD534" s="105"/>
      <c r="FE534" s="105"/>
      <c r="FF534" s="105"/>
      <c r="FG534" s="105"/>
      <c r="FH534" s="105"/>
      <c r="FI534" s="105"/>
      <c r="FJ534" s="105"/>
      <c r="FK534" s="105"/>
      <c r="FL534" s="105"/>
      <c r="FM534" s="105"/>
      <c r="FN534" s="105"/>
      <c r="FO534" s="105"/>
      <c r="FP534" s="105"/>
      <c r="FQ534" s="105"/>
      <c r="FR534" s="105"/>
      <c r="FS534" s="105"/>
      <c r="FT534" s="105"/>
      <c r="FU534" s="105"/>
      <c r="FV534" s="105"/>
      <c r="FW534" s="105"/>
      <c r="FX534" s="105"/>
      <c r="FY534" s="105"/>
      <c r="FZ534" s="105"/>
      <c r="GA534" s="105"/>
      <c r="GB534" s="105"/>
      <c r="GC534" s="105"/>
      <c r="GD534" s="105"/>
    </row>
    <row r="535" spans="1:186" ht="12.75">
      <c r="A535" s="137" t="s">
        <v>355</v>
      </c>
      <c r="B535" s="105"/>
      <c r="C535" s="105"/>
      <c r="D535" s="105"/>
      <c r="E535" s="105"/>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105"/>
      <c r="AT535" s="105"/>
      <c r="AU535" s="105"/>
      <c r="AV535" s="105"/>
      <c r="AW535" s="105"/>
      <c r="AX535" s="105"/>
      <c r="AY535" s="105"/>
      <c r="AZ535" s="105"/>
      <c r="BA535" s="105"/>
      <c r="BB535" s="105"/>
      <c r="BC535" s="105"/>
      <c r="BD535" s="105"/>
      <c r="BE535" s="105"/>
      <c r="BF535" s="105"/>
      <c r="BG535" s="105"/>
      <c r="BH535" s="105"/>
      <c r="BI535" s="105"/>
      <c r="BJ535" s="105"/>
      <c r="BK535" s="105"/>
      <c r="BL535" s="105"/>
      <c r="BM535" s="105"/>
      <c r="BN535" s="105"/>
      <c r="BO535" s="105"/>
      <c r="BP535" s="105"/>
      <c r="BQ535" s="105"/>
      <c r="BR535" s="105"/>
      <c r="BS535" s="105"/>
      <c r="BT535" s="105"/>
      <c r="BU535" s="105"/>
      <c r="BV535" s="105"/>
      <c r="BW535" s="105"/>
      <c r="BX535" s="105"/>
      <c r="BY535" s="105"/>
      <c r="BZ535" s="105"/>
      <c r="CA535" s="105"/>
      <c r="CB535" s="105"/>
      <c r="CC535" s="105"/>
      <c r="CD535" s="105"/>
      <c r="CE535" s="105"/>
      <c r="CF535" s="105"/>
      <c r="CG535" s="105"/>
      <c r="CH535" s="105"/>
      <c r="CI535" s="105"/>
      <c r="CJ535" s="105"/>
      <c r="CK535" s="105"/>
      <c r="CL535" s="105"/>
      <c r="CM535" s="105"/>
      <c r="CN535" s="105"/>
      <c r="CO535" s="105"/>
      <c r="CP535" s="105"/>
      <c r="CQ535" s="105"/>
      <c r="CR535" s="105"/>
      <c r="CS535" s="105"/>
      <c r="CT535" s="105"/>
      <c r="CU535" s="105"/>
      <c r="CV535" s="105"/>
      <c r="CW535" s="105"/>
      <c r="CX535" s="105"/>
      <c r="CY535" s="105"/>
      <c r="CZ535" s="105"/>
      <c r="DA535" s="105"/>
      <c r="DB535" s="105"/>
      <c r="DC535" s="105"/>
      <c r="DD535" s="105"/>
      <c r="DE535" s="105"/>
      <c r="DF535" s="105"/>
      <c r="DG535" s="105"/>
      <c r="DH535" s="105"/>
      <c r="DI535" s="105"/>
      <c r="DJ535" s="105"/>
      <c r="DK535" s="105"/>
      <c r="DL535" s="105"/>
      <c r="DM535" s="105"/>
      <c r="DN535" s="105"/>
      <c r="DO535" s="105"/>
      <c r="DP535" s="105"/>
      <c r="DQ535" s="105"/>
      <c r="DR535" s="105"/>
      <c r="DS535" s="105"/>
      <c r="DT535" s="105"/>
      <c r="DU535" s="105"/>
      <c r="DV535" s="105"/>
      <c r="DW535" s="105"/>
      <c r="DX535" s="105"/>
      <c r="DY535" s="105"/>
      <c r="DZ535" s="105"/>
      <c r="EA535" s="105"/>
      <c r="EB535" s="105"/>
      <c r="EC535" s="105"/>
      <c r="ED535" s="105"/>
      <c r="EE535" s="105"/>
      <c r="EF535" s="105"/>
      <c r="EG535" s="105"/>
      <c r="EH535" s="105"/>
      <c r="EI535" s="105"/>
      <c r="EJ535" s="105"/>
      <c r="EK535" s="105"/>
      <c r="EL535" s="105"/>
      <c r="EM535" s="105"/>
      <c r="EN535" s="105"/>
      <c r="EO535" s="105"/>
      <c r="EP535" s="105"/>
      <c r="EQ535" s="105"/>
      <c r="ER535" s="105"/>
      <c r="ES535" s="105"/>
      <c r="ET535" s="105"/>
      <c r="EU535" s="105"/>
      <c r="EV535" s="105"/>
      <c r="EW535" s="105"/>
      <c r="EX535" s="105"/>
      <c r="EY535" s="105"/>
      <c r="EZ535" s="105"/>
      <c r="FA535" s="105"/>
      <c r="FB535" s="105"/>
      <c r="FC535" s="105"/>
      <c r="FD535" s="105"/>
      <c r="FE535" s="105"/>
      <c r="FF535" s="105"/>
      <c r="FG535" s="105"/>
      <c r="FH535" s="105"/>
      <c r="FI535" s="105"/>
      <c r="FJ535" s="105"/>
      <c r="FK535" s="105"/>
      <c r="FL535" s="105"/>
      <c r="FM535" s="105"/>
      <c r="FN535" s="105"/>
      <c r="FO535" s="105"/>
      <c r="FP535" s="105"/>
      <c r="FQ535" s="105"/>
      <c r="FR535" s="105"/>
      <c r="FS535" s="105"/>
      <c r="FT535" s="105"/>
      <c r="FU535" s="105"/>
      <c r="FV535" s="105"/>
      <c r="FW535" s="105"/>
      <c r="FX535" s="105"/>
      <c r="FY535" s="105"/>
      <c r="FZ535" s="105"/>
      <c r="GA535" s="105"/>
      <c r="GB535" s="105"/>
      <c r="GC535" s="105"/>
      <c r="GD535" s="105"/>
    </row>
    <row r="536" spans="1:186" ht="13.5" thickBot="1">
      <c r="A536" s="137" t="s">
        <v>354</v>
      </c>
      <c r="B536" s="105"/>
      <c r="C536" s="105"/>
      <c r="D536" s="105"/>
      <c r="E536" s="10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05"/>
      <c r="AY536" s="105"/>
      <c r="AZ536" s="105"/>
      <c r="BA536" s="105"/>
      <c r="BB536" s="105"/>
      <c r="BC536" s="105"/>
      <c r="BD536" s="105"/>
      <c r="BE536" s="105"/>
      <c r="BF536" s="105"/>
      <c r="BG536" s="105"/>
      <c r="BH536" s="105"/>
      <c r="BI536" s="105"/>
      <c r="BJ536" s="105"/>
      <c r="BK536" s="105"/>
      <c r="BL536" s="105"/>
      <c r="BM536" s="105"/>
      <c r="BN536" s="105"/>
      <c r="BO536" s="105"/>
      <c r="BP536" s="105"/>
      <c r="BQ536" s="105"/>
      <c r="BR536" s="105"/>
      <c r="BS536" s="105"/>
      <c r="BT536" s="105"/>
      <c r="BU536" s="105"/>
      <c r="BV536" s="105"/>
      <c r="BW536" s="105"/>
      <c r="BX536" s="105"/>
      <c r="BY536" s="105"/>
      <c r="BZ536" s="105"/>
      <c r="CA536" s="105"/>
      <c r="CB536" s="105"/>
      <c r="CC536" s="105"/>
      <c r="CD536" s="105"/>
      <c r="CE536" s="105"/>
      <c r="CF536" s="105"/>
      <c r="CG536" s="105"/>
      <c r="CH536" s="105"/>
      <c r="CI536" s="105"/>
      <c r="CJ536" s="105"/>
      <c r="CK536" s="105"/>
      <c r="CL536" s="105"/>
      <c r="CM536" s="105"/>
      <c r="CN536" s="105"/>
      <c r="CO536" s="105"/>
      <c r="CP536" s="105"/>
      <c r="CQ536" s="105"/>
      <c r="CR536" s="105"/>
      <c r="CS536" s="105"/>
      <c r="CT536" s="105"/>
      <c r="CU536" s="105"/>
      <c r="CV536" s="105"/>
      <c r="CW536" s="105"/>
      <c r="CX536" s="105"/>
      <c r="CY536" s="105"/>
      <c r="CZ536" s="105"/>
      <c r="DA536" s="105"/>
      <c r="DB536" s="105"/>
      <c r="DC536" s="105"/>
      <c r="DD536" s="105"/>
      <c r="DE536" s="105"/>
      <c r="DF536" s="105"/>
      <c r="DG536" s="105"/>
      <c r="DH536" s="105"/>
      <c r="DI536" s="105"/>
      <c r="DJ536" s="105"/>
      <c r="DK536" s="105"/>
      <c r="DL536" s="105"/>
      <c r="DM536" s="105"/>
      <c r="DN536" s="105"/>
      <c r="DO536" s="105"/>
      <c r="DP536" s="105"/>
      <c r="DQ536" s="105"/>
      <c r="DR536" s="105"/>
      <c r="DS536" s="105"/>
      <c r="DT536" s="105"/>
      <c r="DU536" s="105"/>
      <c r="DV536" s="105"/>
      <c r="DW536" s="105"/>
      <c r="DX536" s="105"/>
      <c r="DY536" s="105"/>
      <c r="DZ536" s="105"/>
      <c r="EA536" s="105"/>
      <c r="EB536" s="105"/>
      <c r="EC536" s="105"/>
      <c r="ED536" s="105"/>
      <c r="EE536" s="105"/>
      <c r="EF536" s="105"/>
      <c r="EG536" s="105"/>
      <c r="EH536" s="105"/>
      <c r="EI536" s="105"/>
      <c r="EJ536" s="105"/>
      <c r="EK536" s="105"/>
      <c r="EL536" s="105"/>
      <c r="EM536" s="105"/>
      <c r="EN536" s="105"/>
      <c r="EO536" s="105"/>
      <c r="EP536" s="105"/>
      <c r="EQ536" s="105"/>
      <c r="ER536" s="105"/>
      <c r="ES536" s="105"/>
      <c r="ET536" s="105"/>
      <c r="EU536" s="105"/>
      <c r="EV536" s="105"/>
      <c r="EW536" s="105"/>
      <c r="EX536" s="105"/>
      <c r="EY536" s="105"/>
      <c r="EZ536" s="105"/>
      <c r="FA536" s="105"/>
      <c r="FB536" s="105"/>
      <c r="FC536" s="105"/>
      <c r="FD536" s="105"/>
      <c r="FE536" s="105"/>
      <c r="FF536" s="105"/>
      <c r="FG536" s="105"/>
      <c r="FH536" s="105"/>
      <c r="FI536" s="105"/>
      <c r="FJ536" s="105"/>
      <c r="FK536" s="105"/>
      <c r="FL536" s="105"/>
      <c r="FM536" s="105"/>
      <c r="FN536" s="105"/>
      <c r="FO536" s="105"/>
      <c r="FP536" s="105"/>
      <c r="FQ536" s="105"/>
      <c r="FR536" s="105"/>
      <c r="FS536" s="105"/>
      <c r="FT536" s="105"/>
      <c r="FU536" s="105"/>
      <c r="FV536" s="105"/>
      <c r="FW536" s="105"/>
      <c r="FX536" s="105"/>
      <c r="FY536" s="105"/>
      <c r="FZ536" s="105"/>
      <c r="GA536" s="105"/>
      <c r="GB536" s="105"/>
      <c r="GC536" s="105"/>
      <c r="GD536" s="105"/>
    </row>
    <row r="537" spans="1:10" ht="12.75">
      <c r="A537" s="320" t="s">
        <v>361</v>
      </c>
      <c r="B537" s="321"/>
      <c r="C537" s="322"/>
      <c r="D537" s="323" t="s">
        <v>546</v>
      </c>
      <c r="E537" s="323"/>
      <c r="F537" s="323"/>
      <c r="G537" s="323"/>
      <c r="H537" s="323" t="s">
        <v>574</v>
      </c>
      <c r="I537" s="323"/>
      <c r="J537" s="324"/>
    </row>
    <row r="538" spans="1:10" ht="12.75">
      <c r="A538" s="257" t="s">
        <v>427</v>
      </c>
      <c r="B538" s="325"/>
      <c r="C538" s="325"/>
      <c r="D538" s="326"/>
      <c r="E538" s="326"/>
      <c r="F538" s="326"/>
      <c r="G538" s="326"/>
      <c r="H538" s="327"/>
      <c r="I538" s="327"/>
      <c r="J538" s="328"/>
    </row>
    <row r="539" spans="1:10" ht="12.75">
      <c r="A539" s="318" t="s">
        <v>356</v>
      </c>
      <c r="B539" s="319"/>
      <c r="C539" s="319"/>
      <c r="D539" s="281"/>
      <c r="E539" s="281"/>
      <c r="F539" s="281"/>
      <c r="G539" s="281"/>
      <c r="H539" s="281"/>
      <c r="I539" s="281"/>
      <c r="J539" s="268"/>
    </row>
    <row r="540" spans="1:10" ht="12.75">
      <c r="A540" s="278" t="s">
        <v>357</v>
      </c>
      <c r="B540" s="279"/>
      <c r="C540" s="280"/>
      <c r="D540" s="281"/>
      <c r="E540" s="281"/>
      <c r="F540" s="281"/>
      <c r="G540" s="281"/>
      <c r="H540" s="281"/>
      <c r="I540" s="281"/>
      <c r="J540" s="268"/>
    </row>
    <row r="541" spans="1:10" ht="12.75">
      <c r="A541" s="257" t="s">
        <v>362</v>
      </c>
      <c r="B541" s="258"/>
      <c r="C541" s="258"/>
      <c r="D541" s="281"/>
      <c r="E541" s="281"/>
      <c r="F541" s="281"/>
      <c r="G541" s="281"/>
      <c r="H541" s="281"/>
      <c r="I541" s="281"/>
      <c r="J541" s="268"/>
    </row>
    <row r="542" spans="1:10" ht="12.75">
      <c r="A542" s="264" t="s">
        <v>363</v>
      </c>
      <c r="B542" s="265"/>
      <c r="C542" s="266"/>
      <c r="D542" s="281"/>
      <c r="E542" s="281"/>
      <c r="F542" s="281"/>
      <c r="G542" s="281"/>
      <c r="H542" s="259"/>
      <c r="I542" s="260"/>
      <c r="J542" s="317"/>
    </row>
    <row r="543" spans="1:10" ht="12.75">
      <c r="A543" s="264" t="s">
        <v>364</v>
      </c>
      <c r="B543" s="265"/>
      <c r="C543" s="266"/>
      <c r="D543" s="267"/>
      <c r="E543" s="261"/>
      <c r="F543" s="261"/>
      <c r="G543" s="262"/>
      <c r="H543" s="281"/>
      <c r="I543" s="281"/>
      <c r="J543" s="268"/>
    </row>
    <row r="544" spans="1:10" ht="12.75">
      <c r="A544" s="263" t="s">
        <v>365</v>
      </c>
      <c r="B544" s="255"/>
      <c r="C544" s="256"/>
      <c r="D544" s="140"/>
      <c r="E544" s="141"/>
      <c r="F544" s="141"/>
      <c r="G544" s="142"/>
      <c r="H544" s="281"/>
      <c r="I544" s="281"/>
      <c r="J544" s="268"/>
    </row>
    <row r="545" spans="1:10" ht="12.75">
      <c r="A545" s="278" t="s">
        <v>375</v>
      </c>
      <c r="B545" s="279"/>
      <c r="C545" s="280"/>
      <c r="D545" s="132"/>
      <c r="E545" s="133"/>
      <c r="F545" s="133"/>
      <c r="G545" s="134"/>
      <c r="H545" s="281"/>
      <c r="I545" s="281"/>
      <c r="J545" s="268"/>
    </row>
    <row r="546" spans="1:10" ht="13.5" thickBot="1">
      <c r="A546" s="269"/>
      <c r="B546" s="270"/>
      <c r="C546" s="270"/>
      <c r="D546" s="271"/>
      <c r="E546" s="271"/>
      <c r="F546" s="271"/>
      <c r="G546" s="271"/>
      <c r="H546" s="271">
        <f>SUM(H538:J545)</f>
        <v>0</v>
      </c>
      <c r="I546" s="271"/>
      <c r="J546" s="272"/>
    </row>
    <row r="547" spans="1:10" ht="13.5" thickTop="1">
      <c r="A547" s="225"/>
      <c r="B547" s="225"/>
      <c r="C547" s="225"/>
      <c r="D547" s="226"/>
      <c r="E547" s="226"/>
      <c r="F547" s="226"/>
      <c r="G547" s="226"/>
      <c r="H547" s="226"/>
      <c r="I547" s="226"/>
      <c r="J547" s="227"/>
    </row>
    <row r="548" ht="12.75">
      <c r="A548" s="228"/>
    </row>
    <row r="549" spans="1:10" ht="13.5" thickBot="1">
      <c r="A549" s="274" t="s">
        <v>376</v>
      </c>
      <c r="B549" s="274"/>
      <c r="C549" s="274"/>
      <c r="D549" s="274"/>
      <c r="E549" s="274"/>
      <c r="F549" s="274"/>
      <c r="G549" s="274"/>
      <c r="H549" s="229"/>
      <c r="I549" s="229"/>
      <c r="J549" s="230"/>
    </row>
    <row r="550" spans="1:7" ht="13.5" thickTop="1">
      <c r="A550" s="231"/>
      <c r="B550" s="231"/>
      <c r="C550" s="231"/>
      <c r="D550" s="231"/>
      <c r="E550" s="231"/>
      <c r="F550" s="231"/>
      <c r="G550" s="231"/>
    </row>
    <row r="551" ht="12.75">
      <c r="A551" s="174" t="s">
        <v>378</v>
      </c>
    </row>
    <row r="552" ht="12.75">
      <c r="A552" s="174" t="s">
        <v>379</v>
      </c>
    </row>
    <row r="553" ht="12.75">
      <c r="A553" s="174" t="s">
        <v>380</v>
      </c>
    </row>
    <row r="554" spans="1:10" ht="12.75">
      <c r="A554" s="275" t="s">
        <v>381</v>
      </c>
      <c r="B554" s="275"/>
      <c r="C554" s="275"/>
      <c r="D554" s="275"/>
      <c r="E554" s="275"/>
      <c r="F554" s="275"/>
      <c r="G554" s="275"/>
      <c r="H554" s="275"/>
      <c r="I554" s="275"/>
      <c r="J554" s="275"/>
    </row>
    <row r="555" ht="12.75">
      <c r="A555" s="174" t="s">
        <v>382</v>
      </c>
    </row>
    <row r="556" ht="12.75">
      <c r="A556" s="174" t="s">
        <v>383</v>
      </c>
    </row>
    <row r="557" ht="12.75">
      <c r="A557" s="174" t="s">
        <v>384</v>
      </c>
    </row>
    <row r="558" ht="12.75">
      <c r="A558" s="174"/>
    </row>
    <row r="559" ht="12.75">
      <c r="A559" s="174"/>
    </row>
    <row r="560" spans="6:9" ht="12.75">
      <c r="F560" s="232"/>
      <c r="G560" s="273" t="s">
        <v>121</v>
      </c>
      <c r="H560" s="273"/>
      <c r="I560" s="273"/>
    </row>
    <row r="561" spans="1:9" ht="32.25" customHeight="1">
      <c r="A561" s="187" t="s">
        <v>576</v>
      </c>
      <c r="B561" s="276" t="s">
        <v>433</v>
      </c>
      <c r="C561" s="276"/>
      <c r="D561" s="276"/>
      <c r="F561" s="232"/>
      <c r="G561" s="277" t="s">
        <v>199</v>
      </c>
      <c r="H561" s="277"/>
      <c r="I561" s="277"/>
    </row>
    <row r="562" spans="1:10" ht="12.75">
      <c r="A562" s="206" t="s">
        <v>577</v>
      </c>
      <c r="B562" s="287" t="s">
        <v>577</v>
      </c>
      <c r="C562" s="287"/>
      <c r="D562" s="287"/>
      <c r="G562" s="273" t="s">
        <v>578</v>
      </c>
      <c r="H562" s="273"/>
      <c r="I562" s="273"/>
      <c r="J562" s="232"/>
    </row>
    <row r="579" ht="31.5" customHeight="1"/>
    <row r="588" ht="14.25" customHeight="1"/>
    <row r="593" ht="14.25" customHeight="1"/>
  </sheetData>
  <mergeCells count="1863">
    <mergeCell ref="F1:J1"/>
    <mergeCell ref="F2:J2"/>
    <mergeCell ref="F3:J3"/>
    <mergeCell ref="A6:J6"/>
    <mergeCell ref="A7:J7"/>
    <mergeCell ref="A9:G9"/>
    <mergeCell ref="A11:G11"/>
    <mergeCell ref="A12:I12"/>
    <mergeCell ref="A13:I13"/>
    <mergeCell ref="A14:I14"/>
    <mergeCell ref="A15:H15"/>
    <mergeCell ref="A17:G17"/>
    <mergeCell ref="A18:I18"/>
    <mergeCell ref="A22:G22"/>
    <mergeCell ref="A24:G24"/>
    <mergeCell ref="A25:G25"/>
    <mergeCell ref="A26:G26"/>
    <mergeCell ref="A29:G29"/>
    <mergeCell ref="A32:G32"/>
    <mergeCell ref="A33:J33"/>
    <mergeCell ref="A38:G38"/>
    <mergeCell ref="A41:G41"/>
    <mergeCell ref="A44:G44"/>
    <mergeCell ref="A49:G49"/>
    <mergeCell ref="A52:G52"/>
    <mergeCell ref="A59:G59"/>
    <mergeCell ref="A61:G61"/>
    <mergeCell ref="A63:G63"/>
    <mergeCell ref="A69:G69"/>
    <mergeCell ref="A75:G75"/>
    <mergeCell ref="A79:G79"/>
    <mergeCell ref="A81:G81"/>
    <mergeCell ref="A83:J83"/>
    <mergeCell ref="A85:C85"/>
    <mergeCell ref="D85:G85"/>
    <mergeCell ref="H85:J85"/>
    <mergeCell ref="L85:O85"/>
    <mergeCell ref="R85:U85"/>
    <mergeCell ref="A86:C86"/>
    <mergeCell ref="D86:G86"/>
    <mergeCell ref="H86:J86"/>
    <mergeCell ref="L86:O86"/>
    <mergeCell ref="R86:S86"/>
    <mergeCell ref="T86:U86"/>
    <mergeCell ref="A87:C87"/>
    <mergeCell ref="D87:G87"/>
    <mergeCell ref="H87:J87"/>
    <mergeCell ref="L87:M87"/>
    <mergeCell ref="N87:O87"/>
    <mergeCell ref="R87:S87"/>
    <mergeCell ref="T87:U87"/>
    <mergeCell ref="A88:C88"/>
    <mergeCell ref="D88:G88"/>
    <mergeCell ref="H88:J88"/>
    <mergeCell ref="L88:M88"/>
    <mergeCell ref="N88:O88"/>
    <mergeCell ref="R88:S88"/>
    <mergeCell ref="T88:U88"/>
    <mergeCell ref="A90:C90"/>
    <mergeCell ref="D90:G90"/>
    <mergeCell ref="H90:J90"/>
    <mergeCell ref="L90:M90"/>
    <mergeCell ref="N90:O90"/>
    <mergeCell ref="R90:S90"/>
    <mergeCell ref="T90:U90"/>
    <mergeCell ref="D91:G91"/>
    <mergeCell ref="L91:M91"/>
    <mergeCell ref="N91:O91"/>
    <mergeCell ref="R91:S91"/>
    <mergeCell ref="T91:U91"/>
    <mergeCell ref="N92:O92"/>
    <mergeCell ref="R92:S92"/>
    <mergeCell ref="T92:U92"/>
    <mergeCell ref="A93:C93"/>
    <mergeCell ref="D93:G93"/>
    <mergeCell ref="H93:J93"/>
    <mergeCell ref="A92:C92"/>
    <mergeCell ref="D92:G92"/>
    <mergeCell ref="H92:J92"/>
    <mergeCell ref="L92:M92"/>
    <mergeCell ref="A94:C94"/>
    <mergeCell ref="D94:G94"/>
    <mergeCell ref="H94:J94"/>
    <mergeCell ref="A95:C95"/>
    <mergeCell ref="D95:G95"/>
    <mergeCell ref="H95:J95"/>
    <mergeCell ref="A96:C96"/>
    <mergeCell ref="D96:G96"/>
    <mergeCell ref="H96:J96"/>
    <mergeCell ref="L96:M96"/>
    <mergeCell ref="N96:O96"/>
    <mergeCell ref="R96:S96"/>
    <mergeCell ref="T96:U96"/>
    <mergeCell ref="A98:C98"/>
    <mergeCell ref="D98:G98"/>
    <mergeCell ref="H98:J98"/>
    <mergeCell ref="L98:M98"/>
    <mergeCell ref="N98:O98"/>
    <mergeCell ref="R98:S98"/>
    <mergeCell ref="T98:U98"/>
    <mergeCell ref="N99:O99"/>
    <mergeCell ref="R99:S99"/>
    <mergeCell ref="T99:U99"/>
    <mergeCell ref="A100:C100"/>
    <mergeCell ref="D100:G100"/>
    <mergeCell ref="H100:J100"/>
    <mergeCell ref="A99:C99"/>
    <mergeCell ref="D99:G99"/>
    <mergeCell ref="H99:J99"/>
    <mergeCell ref="L99:M99"/>
    <mergeCell ref="A101:C101"/>
    <mergeCell ref="D101:G101"/>
    <mergeCell ref="H101:J101"/>
    <mergeCell ref="A102:C102"/>
    <mergeCell ref="D102:G102"/>
    <mergeCell ref="H102:J102"/>
    <mergeCell ref="A103:C103"/>
    <mergeCell ref="D103:G103"/>
    <mergeCell ref="H103:J103"/>
    <mergeCell ref="L103:M103"/>
    <mergeCell ref="R103:S103"/>
    <mergeCell ref="T103:U103"/>
    <mergeCell ref="L104:M104"/>
    <mergeCell ref="N104:O104"/>
    <mergeCell ref="T104:U104"/>
    <mergeCell ref="H105:J105"/>
    <mergeCell ref="L105:M105"/>
    <mergeCell ref="N103:O103"/>
    <mergeCell ref="N105:O105"/>
    <mergeCell ref="T105:U105"/>
    <mergeCell ref="A106:C106"/>
    <mergeCell ref="D106:G106"/>
    <mergeCell ref="H106:J106"/>
    <mergeCell ref="L106:M106"/>
    <mergeCell ref="N106:O106"/>
    <mergeCell ref="R106:S106"/>
    <mergeCell ref="T106:U106"/>
    <mergeCell ref="A105:C105"/>
    <mergeCell ref="D105:G105"/>
    <mergeCell ref="N107:O107"/>
    <mergeCell ref="R107:S107"/>
    <mergeCell ref="T107:U107"/>
    <mergeCell ref="A108:C108"/>
    <mergeCell ref="D108:G108"/>
    <mergeCell ref="H108:J108"/>
    <mergeCell ref="A107:C107"/>
    <mergeCell ref="D107:G107"/>
    <mergeCell ref="H107:J107"/>
    <mergeCell ref="L107:M107"/>
    <mergeCell ref="A109:C109"/>
    <mergeCell ref="D109:G109"/>
    <mergeCell ref="H109:J109"/>
    <mergeCell ref="A110:C110"/>
    <mergeCell ref="D110:G110"/>
    <mergeCell ref="H110:J110"/>
    <mergeCell ref="A111:C111"/>
    <mergeCell ref="D111:G111"/>
    <mergeCell ref="H111:J111"/>
    <mergeCell ref="L111:M111"/>
    <mergeCell ref="N111:O111"/>
    <mergeCell ref="R111:S111"/>
    <mergeCell ref="T111:U111"/>
    <mergeCell ref="A112:C112"/>
    <mergeCell ref="D112:G112"/>
    <mergeCell ref="H112:J112"/>
    <mergeCell ref="L112:M112"/>
    <mergeCell ref="N112:O112"/>
    <mergeCell ref="R112:S112"/>
    <mergeCell ref="T112:U112"/>
    <mergeCell ref="A113:C113"/>
    <mergeCell ref="D113:G113"/>
    <mergeCell ref="H113:J113"/>
    <mergeCell ref="A114:C114"/>
    <mergeCell ref="D114:G114"/>
    <mergeCell ref="H114:J114"/>
    <mergeCell ref="A115:C115"/>
    <mergeCell ref="D115:G115"/>
    <mergeCell ref="H115:J115"/>
    <mergeCell ref="L115:M115"/>
    <mergeCell ref="N115:O115"/>
    <mergeCell ref="R115:S115"/>
    <mergeCell ref="T115:U115"/>
    <mergeCell ref="A116:C116"/>
    <mergeCell ref="D116:G116"/>
    <mergeCell ref="H116:J116"/>
    <mergeCell ref="L116:M116"/>
    <mergeCell ref="N116:O116"/>
    <mergeCell ref="R116:S116"/>
    <mergeCell ref="T116:U116"/>
    <mergeCell ref="A117:C117"/>
    <mergeCell ref="D117:G117"/>
    <mergeCell ref="H117:J117"/>
    <mergeCell ref="L117:M117"/>
    <mergeCell ref="N117:O117"/>
    <mergeCell ref="R117:S117"/>
    <mergeCell ref="T117:U117"/>
    <mergeCell ref="L118:M118"/>
    <mergeCell ref="N118:O118"/>
    <mergeCell ref="R118:S118"/>
    <mergeCell ref="T118:U118"/>
    <mergeCell ref="L119:M119"/>
    <mergeCell ref="N119:O119"/>
    <mergeCell ref="R119:S119"/>
    <mergeCell ref="T119:U119"/>
    <mergeCell ref="L120:M120"/>
    <mergeCell ref="N120:O120"/>
    <mergeCell ref="R120:S120"/>
    <mergeCell ref="T120:U120"/>
    <mergeCell ref="L121:M121"/>
    <mergeCell ref="N121:O121"/>
    <mergeCell ref="R121:S121"/>
    <mergeCell ref="T121:U121"/>
    <mergeCell ref="L122:M122"/>
    <mergeCell ref="N122:O122"/>
    <mergeCell ref="R122:S122"/>
    <mergeCell ref="T122:U122"/>
    <mergeCell ref="L123:M123"/>
    <mergeCell ref="N123:O123"/>
    <mergeCell ref="R123:S123"/>
    <mergeCell ref="T123:U123"/>
    <mergeCell ref="A124:C124"/>
    <mergeCell ref="D124:G124"/>
    <mergeCell ref="H124:J124"/>
    <mergeCell ref="A125:C125"/>
    <mergeCell ref="D125:G125"/>
    <mergeCell ref="H125:J125"/>
    <mergeCell ref="A126:C126"/>
    <mergeCell ref="D126:G126"/>
    <mergeCell ref="H126:J126"/>
    <mergeCell ref="A127:C127"/>
    <mergeCell ref="D127:G127"/>
    <mergeCell ref="H127:J127"/>
    <mergeCell ref="L127:M127"/>
    <mergeCell ref="N127:O127"/>
    <mergeCell ref="R127:S127"/>
    <mergeCell ref="T127:U127"/>
    <mergeCell ref="N128:O128"/>
    <mergeCell ref="R128:S128"/>
    <mergeCell ref="T128:U128"/>
    <mergeCell ref="A130:C130"/>
    <mergeCell ref="D130:G130"/>
    <mergeCell ref="H130:J130"/>
    <mergeCell ref="A128:C128"/>
    <mergeCell ref="D128:G128"/>
    <mergeCell ref="H128:J128"/>
    <mergeCell ref="L128:M128"/>
    <mergeCell ref="A131:C131"/>
    <mergeCell ref="D131:G131"/>
    <mergeCell ref="H131:J131"/>
    <mergeCell ref="A132:C132"/>
    <mergeCell ref="D132:G132"/>
    <mergeCell ref="H132:J132"/>
    <mergeCell ref="A133:C133"/>
    <mergeCell ref="D133:G133"/>
    <mergeCell ref="H133:J133"/>
    <mergeCell ref="A136:C136"/>
    <mergeCell ref="D136:G136"/>
    <mergeCell ref="H136:J136"/>
    <mergeCell ref="L136:M136"/>
    <mergeCell ref="N136:O136"/>
    <mergeCell ref="R136:S136"/>
    <mergeCell ref="T136:U136"/>
    <mergeCell ref="N137:O137"/>
    <mergeCell ref="R137:S137"/>
    <mergeCell ref="T137:U137"/>
    <mergeCell ref="A138:C138"/>
    <mergeCell ref="D138:G138"/>
    <mergeCell ref="H138:J138"/>
    <mergeCell ref="A137:C137"/>
    <mergeCell ref="D137:G137"/>
    <mergeCell ref="H137:J137"/>
    <mergeCell ref="L137:M137"/>
    <mergeCell ref="A139:C139"/>
    <mergeCell ref="D139:G139"/>
    <mergeCell ref="H139:J139"/>
    <mergeCell ref="A140:C140"/>
    <mergeCell ref="D140:G140"/>
    <mergeCell ref="H140:J140"/>
    <mergeCell ref="L140:M140"/>
    <mergeCell ref="N140:O140"/>
    <mergeCell ref="R140:S140"/>
    <mergeCell ref="T140:U140"/>
    <mergeCell ref="A141:C141"/>
    <mergeCell ref="D141:G141"/>
    <mergeCell ref="H141:J141"/>
    <mergeCell ref="L141:M141"/>
    <mergeCell ref="N141:O141"/>
    <mergeCell ref="R141:S141"/>
    <mergeCell ref="T141:U141"/>
    <mergeCell ref="L142:M142"/>
    <mergeCell ref="N142:O142"/>
    <mergeCell ref="R142:S142"/>
    <mergeCell ref="T142:U142"/>
    <mergeCell ref="A143:C143"/>
    <mergeCell ref="L143:M143"/>
    <mergeCell ref="N143:O143"/>
    <mergeCell ref="R143:S143"/>
    <mergeCell ref="T143:U143"/>
    <mergeCell ref="L144:M144"/>
    <mergeCell ref="N144:O144"/>
    <mergeCell ref="R144:S144"/>
    <mergeCell ref="T144:U144"/>
    <mergeCell ref="N145:O145"/>
    <mergeCell ref="R145:S145"/>
    <mergeCell ref="T145:U145"/>
    <mergeCell ref="C146:D146"/>
    <mergeCell ref="E146:F146"/>
    <mergeCell ref="G146:H146"/>
    <mergeCell ref="C145:D145"/>
    <mergeCell ref="E145:F145"/>
    <mergeCell ref="G145:H145"/>
    <mergeCell ref="L145:M145"/>
    <mergeCell ref="C147:D147"/>
    <mergeCell ref="E147:F147"/>
    <mergeCell ref="G147:H147"/>
    <mergeCell ref="C148:D148"/>
    <mergeCell ref="E148:F148"/>
    <mergeCell ref="G148:H148"/>
    <mergeCell ref="R149:S149"/>
    <mergeCell ref="T149:U149"/>
    <mergeCell ref="C150:D150"/>
    <mergeCell ref="E150:F150"/>
    <mergeCell ref="G150:H150"/>
    <mergeCell ref="L150:M150"/>
    <mergeCell ref="N150:O150"/>
    <mergeCell ref="R150:S150"/>
    <mergeCell ref="T150:U150"/>
    <mergeCell ref="C149:D149"/>
    <mergeCell ref="G151:H151"/>
    <mergeCell ref="L151:M152"/>
    <mergeCell ref="N149:O149"/>
    <mergeCell ref="E149:F149"/>
    <mergeCell ref="G149:H149"/>
    <mergeCell ref="L149:M149"/>
    <mergeCell ref="N151:O151"/>
    <mergeCell ref="R151:S151"/>
    <mergeCell ref="T151:U151"/>
    <mergeCell ref="C152:D152"/>
    <mergeCell ref="E152:F152"/>
    <mergeCell ref="G152:H152"/>
    <mergeCell ref="N152:O152"/>
    <mergeCell ref="R152:S152"/>
    <mergeCell ref="T152:U152"/>
    <mergeCell ref="C151:D151"/>
    <mergeCell ref="E151:F151"/>
    <mergeCell ref="C153:D153"/>
    <mergeCell ref="E153:F153"/>
    <mergeCell ref="G153:H153"/>
    <mergeCell ref="L153:M153"/>
    <mergeCell ref="N153:O153"/>
    <mergeCell ref="R153:S153"/>
    <mergeCell ref="T153:U153"/>
    <mergeCell ref="C154:D154"/>
    <mergeCell ref="E154:F154"/>
    <mergeCell ref="G154:H154"/>
    <mergeCell ref="L154:M154"/>
    <mergeCell ref="N154:O154"/>
    <mergeCell ref="R154:S154"/>
    <mergeCell ref="T154:U154"/>
    <mergeCell ref="C155:D155"/>
    <mergeCell ref="E155:F155"/>
    <mergeCell ref="G155:H155"/>
    <mergeCell ref="L155:M155"/>
    <mergeCell ref="N155:O155"/>
    <mergeCell ref="R155:S155"/>
    <mergeCell ref="T155:U155"/>
    <mergeCell ref="C156:D156"/>
    <mergeCell ref="E156:F156"/>
    <mergeCell ref="G156:H156"/>
    <mergeCell ref="L156:M156"/>
    <mergeCell ref="N156:O156"/>
    <mergeCell ref="R156:S156"/>
    <mergeCell ref="T156:U156"/>
    <mergeCell ref="N157:O157"/>
    <mergeCell ref="R157:S157"/>
    <mergeCell ref="T157:U157"/>
    <mergeCell ref="C158:D158"/>
    <mergeCell ref="E158:F158"/>
    <mergeCell ref="G158:H158"/>
    <mergeCell ref="C157:D157"/>
    <mergeCell ref="E157:F157"/>
    <mergeCell ref="G157:H157"/>
    <mergeCell ref="L157:M157"/>
    <mergeCell ref="C159:D159"/>
    <mergeCell ref="E159:F159"/>
    <mergeCell ref="G159:H159"/>
    <mergeCell ref="L159:M159"/>
    <mergeCell ref="N159:O159"/>
    <mergeCell ref="R159:S159"/>
    <mergeCell ref="T159:U159"/>
    <mergeCell ref="C160:D160"/>
    <mergeCell ref="E160:F160"/>
    <mergeCell ref="G160:H160"/>
    <mergeCell ref="L160:M160"/>
    <mergeCell ref="N160:O160"/>
    <mergeCell ref="R160:S160"/>
    <mergeCell ref="T160:U160"/>
    <mergeCell ref="C161:D161"/>
    <mergeCell ref="E161:F161"/>
    <mergeCell ref="G161:H161"/>
    <mergeCell ref="L161:M161"/>
    <mergeCell ref="N161:O161"/>
    <mergeCell ref="R161:S161"/>
    <mergeCell ref="T161:U161"/>
    <mergeCell ref="C162:D162"/>
    <mergeCell ref="E162:F162"/>
    <mergeCell ref="G162:H162"/>
    <mergeCell ref="L162:M162"/>
    <mergeCell ref="N162:O162"/>
    <mergeCell ref="R162:S162"/>
    <mergeCell ref="T162:U162"/>
    <mergeCell ref="C163:D163"/>
    <mergeCell ref="E163:F163"/>
    <mergeCell ref="G163:H163"/>
    <mergeCell ref="L163:M163"/>
    <mergeCell ref="N163:O163"/>
    <mergeCell ref="R163:S163"/>
    <mergeCell ref="T163:U163"/>
    <mergeCell ref="C164:D164"/>
    <mergeCell ref="E164:F164"/>
    <mergeCell ref="G164:H164"/>
    <mergeCell ref="L164:M164"/>
    <mergeCell ref="N164:O164"/>
    <mergeCell ref="R164:S164"/>
    <mergeCell ref="T164:U164"/>
    <mergeCell ref="C165:D165"/>
    <mergeCell ref="E165:F165"/>
    <mergeCell ref="G165:H165"/>
    <mergeCell ref="L165:M165"/>
    <mergeCell ref="N165:O165"/>
    <mergeCell ref="R165:S165"/>
    <mergeCell ref="T165:U165"/>
    <mergeCell ref="L166:M166"/>
    <mergeCell ref="N166:O166"/>
    <mergeCell ref="R166:S166"/>
    <mergeCell ref="T166:U166"/>
    <mergeCell ref="L167:M167"/>
    <mergeCell ref="N167:O167"/>
    <mergeCell ref="R167:S167"/>
    <mergeCell ref="T167:U167"/>
    <mergeCell ref="L168:M168"/>
    <mergeCell ref="N168:O168"/>
    <mergeCell ref="R168:S168"/>
    <mergeCell ref="T168:U168"/>
    <mergeCell ref="L169:M169"/>
    <mergeCell ref="N169:O169"/>
    <mergeCell ref="R169:S169"/>
    <mergeCell ref="T169:U169"/>
    <mergeCell ref="L170:M170"/>
    <mergeCell ref="N170:O170"/>
    <mergeCell ref="R170:S170"/>
    <mergeCell ref="T170:U170"/>
    <mergeCell ref="L174:M174"/>
    <mergeCell ref="N174:O174"/>
    <mergeCell ref="R174:S174"/>
    <mergeCell ref="A172:C172"/>
    <mergeCell ref="B174:C174"/>
    <mergeCell ref="D174:E174"/>
    <mergeCell ref="F174:G174"/>
    <mergeCell ref="T174:U174"/>
    <mergeCell ref="I175:J175"/>
    <mergeCell ref="L175:M176"/>
    <mergeCell ref="N175:O175"/>
    <mergeCell ref="R175:S175"/>
    <mergeCell ref="T175:U175"/>
    <mergeCell ref="N176:O176"/>
    <mergeCell ref="R176:S176"/>
    <mergeCell ref="T176:U176"/>
    <mergeCell ref="I174:J174"/>
    <mergeCell ref="B176:C176"/>
    <mergeCell ref="D176:E176"/>
    <mergeCell ref="F176:G176"/>
    <mergeCell ref="I176:J176"/>
    <mergeCell ref="B177:C177"/>
    <mergeCell ref="D177:E177"/>
    <mergeCell ref="F177:G177"/>
    <mergeCell ref="I177:J177"/>
    <mergeCell ref="L177:M177"/>
    <mergeCell ref="N177:O177"/>
    <mergeCell ref="R177:S177"/>
    <mergeCell ref="T177:U177"/>
    <mergeCell ref="B178:C178"/>
    <mergeCell ref="D178:E178"/>
    <mergeCell ref="F178:G178"/>
    <mergeCell ref="I178:J178"/>
    <mergeCell ref="L178:M178"/>
    <mergeCell ref="N178:O178"/>
    <mergeCell ref="R178:S178"/>
    <mergeCell ref="T178:U178"/>
    <mergeCell ref="B179:C179"/>
    <mergeCell ref="D179:E179"/>
    <mergeCell ref="F179:G179"/>
    <mergeCell ref="I179:J179"/>
    <mergeCell ref="B180:C180"/>
    <mergeCell ref="D180:E180"/>
    <mergeCell ref="F180:G180"/>
    <mergeCell ref="I180:J180"/>
    <mergeCell ref="L180:M180"/>
    <mergeCell ref="N180:O180"/>
    <mergeCell ref="R180:S180"/>
    <mergeCell ref="T180:U180"/>
    <mergeCell ref="B181:C181"/>
    <mergeCell ref="D181:E181"/>
    <mergeCell ref="F181:G181"/>
    <mergeCell ref="I181:J181"/>
    <mergeCell ref="B182:C182"/>
    <mergeCell ref="D182:E182"/>
    <mergeCell ref="F182:G182"/>
    <mergeCell ref="I182:J182"/>
    <mergeCell ref="L182:M182"/>
    <mergeCell ref="N182:O182"/>
    <mergeCell ref="R182:S182"/>
    <mergeCell ref="T182:U182"/>
    <mergeCell ref="B183:C183"/>
    <mergeCell ref="D183:E183"/>
    <mergeCell ref="F183:G183"/>
    <mergeCell ref="I183:J183"/>
    <mergeCell ref="L183:M183"/>
    <mergeCell ref="N183:O183"/>
    <mergeCell ref="R183:S183"/>
    <mergeCell ref="T183:U183"/>
    <mergeCell ref="B184:C184"/>
    <mergeCell ref="D184:E184"/>
    <mergeCell ref="F184:G184"/>
    <mergeCell ref="I184:J184"/>
    <mergeCell ref="L184:M184"/>
    <mergeCell ref="N184:O184"/>
    <mergeCell ref="R184:S184"/>
    <mergeCell ref="T184:U184"/>
    <mergeCell ref="B185:C185"/>
    <mergeCell ref="D185:E185"/>
    <mergeCell ref="F185:G185"/>
    <mergeCell ref="I185:J185"/>
    <mergeCell ref="L185:M185"/>
    <mergeCell ref="N185:O185"/>
    <mergeCell ref="R185:S185"/>
    <mergeCell ref="T185:U185"/>
    <mergeCell ref="B186:C186"/>
    <mergeCell ref="D186:E186"/>
    <mergeCell ref="F186:G186"/>
    <mergeCell ref="I186:J186"/>
    <mergeCell ref="L186:M186"/>
    <mergeCell ref="N186:O186"/>
    <mergeCell ref="R186:S186"/>
    <mergeCell ref="T186:U186"/>
    <mergeCell ref="B187:C187"/>
    <mergeCell ref="D187:E187"/>
    <mergeCell ref="F187:G187"/>
    <mergeCell ref="I187:J187"/>
    <mergeCell ref="L187:M187"/>
    <mergeCell ref="N187:O187"/>
    <mergeCell ref="R187:S187"/>
    <mergeCell ref="T187:U187"/>
    <mergeCell ref="B188:C188"/>
    <mergeCell ref="D188:E188"/>
    <mergeCell ref="F188:G188"/>
    <mergeCell ref="I188:J188"/>
    <mergeCell ref="B189:C189"/>
    <mergeCell ref="D189:E189"/>
    <mergeCell ref="F189:G189"/>
    <mergeCell ref="I189:J189"/>
    <mergeCell ref="B190:C190"/>
    <mergeCell ref="D190:E190"/>
    <mergeCell ref="F190:G190"/>
    <mergeCell ref="I190:J190"/>
    <mergeCell ref="L190:M190"/>
    <mergeCell ref="N190:O190"/>
    <mergeCell ref="R190:S190"/>
    <mergeCell ref="T190:U190"/>
    <mergeCell ref="B191:C191"/>
    <mergeCell ref="D191:E191"/>
    <mergeCell ref="F191:G191"/>
    <mergeCell ref="I191:J191"/>
    <mergeCell ref="L191:M191"/>
    <mergeCell ref="N191:O191"/>
    <mergeCell ref="R191:S191"/>
    <mergeCell ref="T191:U191"/>
    <mergeCell ref="B192:C192"/>
    <mergeCell ref="D192:E192"/>
    <mergeCell ref="F192:G192"/>
    <mergeCell ref="I192:J192"/>
    <mergeCell ref="L192:M192"/>
    <mergeCell ref="N192:O192"/>
    <mergeCell ref="R192:S192"/>
    <mergeCell ref="T192:U192"/>
    <mergeCell ref="B193:C193"/>
    <mergeCell ref="D193:E193"/>
    <mergeCell ref="F193:G193"/>
    <mergeCell ref="I193:J193"/>
    <mergeCell ref="L193:M193"/>
    <mergeCell ref="N193:O193"/>
    <mergeCell ref="R193:S193"/>
    <mergeCell ref="T193:U193"/>
    <mergeCell ref="L194:M194"/>
    <mergeCell ref="N194:O194"/>
    <mergeCell ref="R194:S194"/>
    <mergeCell ref="T194:U194"/>
    <mergeCell ref="L195:M195"/>
    <mergeCell ref="N195:O195"/>
    <mergeCell ref="R195:S195"/>
    <mergeCell ref="T195:U195"/>
    <mergeCell ref="L196:M196"/>
    <mergeCell ref="N196:O196"/>
    <mergeCell ref="R196:S196"/>
    <mergeCell ref="T196:U196"/>
    <mergeCell ref="L197:M197"/>
    <mergeCell ref="N197:O197"/>
    <mergeCell ref="R197:S197"/>
    <mergeCell ref="T197:U197"/>
    <mergeCell ref="N201:O201"/>
    <mergeCell ref="R201:S201"/>
    <mergeCell ref="T201:U201"/>
    <mergeCell ref="A199:C199"/>
    <mergeCell ref="B201:C201"/>
    <mergeCell ref="D201:E201"/>
    <mergeCell ref="G201:H201"/>
    <mergeCell ref="D202:E202"/>
    <mergeCell ref="G202:H202"/>
    <mergeCell ref="L202:M203"/>
    <mergeCell ref="L201:M201"/>
    <mergeCell ref="N202:O202"/>
    <mergeCell ref="R202:S202"/>
    <mergeCell ref="T202:U202"/>
    <mergeCell ref="B203:C203"/>
    <mergeCell ref="D203:E203"/>
    <mergeCell ref="G203:H203"/>
    <mergeCell ref="N203:O203"/>
    <mergeCell ref="R203:S203"/>
    <mergeCell ref="T203:U203"/>
    <mergeCell ref="B202:C202"/>
    <mergeCell ref="B204:C204"/>
    <mergeCell ref="D204:E204"/>
    <mergeCell ref="G204:H204"/>
    <mergeCell ref="L204:M204"/>
    <mergeCell ref="N204:O204"/>
    <mergeCell ref="R204:S204"/>
    <mergeCell ref="T204:U204"/>
    <mergeCell ref="B205:C205"/>
    <mergeCell ref="D205:E205"/>
    <mergeCell ref="G205:H205"/>
    <mergeCell ref="L205:M205"/>
    <mergeCell ref="N205:O205"/>
    <mergeCell ref="R205:S205"/>
    <mergeCell ref="T205:U205"/>
    <mergeCell ref="B206:C206"/>
    <mergeCell ref="D206:E206"/>
    <mergeCell ref="G206:H206"/>
    <mergeCell ref="L206:M206"/>
    <mergeCell ref="N206:O206"/>
    <mergeCell ref="R206:S206"/>
    <mergeCell ref="T206:U206"/>
    <mergeCell ref="B207:C207"/>
    <mergeCell ref="D207:E207"/>
    <mergeCell ref="G207:H207"/>
    <mergeCell ref="L207:M207"/>
    <mergeCell ref="N207:O207"/>
    <mergeCell ref="R207:S207"/>
    <mergeCell ref="T207:U207"/>
    <mergeCell ref="N208:O208"/>
    <mergeCell ref="R208:S208"/>
    <mergeCell ref="T208:U208"/>
    <mergeCell ref="B209:C209"/>
    <mergeCell ref="D209:E209"/>
    <mergeCell ref="G209:H209"/>
    <mergeCell ref="B208:C208"/>
    <mergeCell ref="D208:E208"/>
    <mergeCell ref="G208:H208"/>
    <mergeCell ref="L208:M208"/>
    <mergeCell ref="B210:C210"/>
    <mergeCell ref="D210:E210"/>
    <mergeCell ref="G210:H210"/>
    <mergeCell ref="L210:M210"/>
    <mergeCell ref="N210:O210"/>
    <mergeCell ref="R210:S210"/>
    <mergeCell ref="T210:U210"/>
    <mergeCell ref="B211:C211"/>
    <mergeCell ref="D211:E211"/>
    <mergeCell ref="G211:H211"/>
    <mergeCell ref="L211:M211"/>
    <mergeCell ref="N211:O211"/>
    <mergeCell ref="R211:S211"/>
    <mergeCell ref="T211:U211"/>
    <mergeCell ref="B212:C212"/>
    <mergeCell ref="D212:E212"/>
    <mergeCell ref="G212:H212"/>
    <mergeCell ref="L212:M212"/>
    <mergeCell ref="N212:O212"/>
    <mergeCell ref="R212:S212"/>
    <mergeCell ref="T212:U212"/>
    <mergeCell ref="B213:C213"/>
    <mergeCell ref="D213:E213"/>
    <mergeCell ref="G213:H213"/>
    <mergeCell ref="L213:M213"/>
    <mergeCell ref="N213:O213"/>
    <mergeCell ref="R213:S213"/>
    <mergeCell ref="T213:U213"/>
    <mergeCell ref="B214:C214"/>
    <mergeCell ref="D214:E214"/>
    <mergeCell ref="G214:H214"/>
    <mergeCell ref="B215:C215"/>
    <mergeCell ref="D215:E215"/>
    <mergeCell ref="G215:H215"/>
    <mergeCell ref="L215:M215"/>
    <mergeCell ref="N215:O215"/>
    <mergeCell ref="R215:S215"/>
    <mergeCell ref="T215:U215"/>
    <mergeCell ref="B216:C216"/>
    <mergeCell ref="D216:E216"/>
    <mergeCell ref="G216:H216"/>
    <mergeCell ref="L216:M216"/>
    <mergeCell ref="N216:O216"/>
    <mergeCell ref="R216:S216"/>
    <mergeCell ref="T216:U216"/>
    <mergeCell ref="B217:C217"/>
    <mergeCell ref="D217:E217"/>
    <mergeCell ref="G217:H217"/>
    <mergeCell ref="L217:M217"/>
    <mergeCell ref="N217:O217"/>
    <mergeCell ref="R217:S217"/>
    <mergeCell ref="T217:U217"/>
    <mergeCell ref="B218:C218"/>
    <mergeCell ref="D218:E218"/>
    <mergeCell ref="G218:H218"/>
    <mergeCell ref="L218:M218"/>
    <mergeCell ref="N218:O218"/>
    <mergeCell ref="R218:S218"/>
    <mergeCell ref="T218:U218"/>
    <mergeCell ref="B219:C219"/>
    <mergeCell ref="D219:E219"/>
    <mergeCell ref="G219:H219"/>
    <mergeCell ref="L219:M219"/>
    <mergeCell ref="N219:O219"/>
    <mergeCell ref="R219:S219"/>
    <mergeCell ref="T219:U219"/>
    <mergeCell ref="B220:C220"/>
    <mergeCell ref="D220:E220"/>
    <mergeCell ref="G220:H220"/>
    <mergeCell ref="L220:M220"/>
    <mergeCell ref="N220:O220"/>
    <mergeCell ref="R220:S220"/>
    <mergeCell ref="T220:U220"/>
    <mergeCell ref="B221:C221"/>
    <mergeCell ref="D221:E221"/>
    <mergeCell ref="G221:H221"/>
    <mergeCell ref="L221:M221"/>
    <mergeCell ref="N221:O221"/>
    <mergeCell ref="R221:S221"/>
    <mergeCell ref="T221:U221"/>
    <mergeCell ref="L222:M222"/>
    <mergeCell ref="N222:O222"/>
    <mergeCell ref="R222:S222"/>
    <mergeCell ref="T222:U222"/>
    <mergeCell ref="A225:C225"/>
    <mergeCell ref="D225:G225"/>
    <mergeCell ref="H225:J225"/>
    <mergeCell ref="A226:C226"/>
    <mergeCell ref="D226:G226"/>
    <mergeCell ref="H226:J226"/>
    <mergeCell ref="L226:M226"/>
    <mergeCell ref="N226:O226"/>
    <mergeCell ref="R226:S226"/>
    <mergeCell ref="T226:U226"/>
    <mergeCell ref="A227:C227"/>
    <mergeCell ref="D227:G227"/>
    <mergeCell ref="H227:J227"/>
    <mergeCell ref="L227:M227"/>
    <mergeCell ref="N227:O227"/>
    <mergeCell ref="R227:S227"/>
    <mergeCell ref="T227:U227"/>
    <mergeCell ref="A228:C228"/>
    <mergeCell ref="D228:G228"/>
    <mergeCell ref="H228:J228"/>
    <mergeCell ref="L228:M228"/>
    <mergeCell ref="N228:O228"/>
    <mergeCell ref="R228:S228"/>
    <mergeCell ref="T228:U228"/>
    <mergeCell ref="A229:C229"/>
    <mergeCell ref="D229:G229"/>
    <mergeCell ref="H229:J229"/>
    <mergeCell ref="L229:M229"/>
    <mergeCell ref="N229:O229"/>
    <mergeCell ref="R229:S229"/>
    <mergeCell ref="T229:U229"/>
    <mergeCell ref="A230:C230"/>
    <mergeCell ref="D230:G230"/>
    <mergeCell ref="H230:J230"/>
    <mergeCell ref="L230:M230"/>
    <mergeCell ref="N230:O230"/>
    <mergeCell ref="R230:S230"/>
    <mergeCell ref="T230:U230"/>
    <mergeCell ref="L232:M232"/>
    <mergeCell ref="N232:O232"/>
    <mergeCell ref="R232:S232"/>
    <mergeCell ref="T232:U232"/>
    <mergeCell ref="A233:C233"/>
    <mergeCell ref="A235:A236"/>
    <mergeCell ref="B235:C236"/>
    <mergeCell ref="D235:F236"/>
    <mergeCell ref="G235:H236"/>
    <mergeCell ref="I235:J236"/>
    <mergeCell ref="L236:M236"/>
    <mergeCell ref="N236:O236"/>
    <mergeCell ref="R236:S236"/>
    <mergeCell ref="T236:U236"/>
    <mergeCell ref="B237:C237"/>
    <mergeCell ref="D237:F237"/>
    <mergeCell ref="G237:H237"/>
    <mergeCell ref="I237:J237"/>
    <mergeCell ref="L237:M237"/>
    <mergeCell ref="N237:O237"/>
    <mergeCell ref="R237:S237"/>
    <mergeCell ref="T237:U237"/>
    <mergeCell ref="B238:C238"/>
    <mergeCell ref="D238:F238"/>
    <mergeCell ref="G238:H238"/>
    <mergeCell ref="I238:J238"/>
    <mergeCell ref="L238:M238"/>
    <mergeCell ref="N238:O238"/>
    <mergeCell ref="R238:S238"/>
    <mergeCell ref="T238:U238"/>
    <mergeCell ref="B239:C239"/>
    <mergeCell ref="D239:F239"/>
    <mergeCell ref="G239:H239"/>
    <mergeCell ref="I239:J239"/>
    <mergeCell ref="L239:M239"/>
    <mergeCell ref="N239:O239"/>
    <mergeCell ref="R239:S239"/>
    <mergeCell ref="T239:U239"/>
    <mergeCell ref="B240:C240"/>
    <mergeCell ref="D240:F240"/>
    <mergeCell ref="G240:H240"/>
    <mergeCell ref="I240:J240"/>
    <mergeCell ref="L240:M240"/>
    <mergeCell ref="N240:O240"/>
    <mergeCell ref="R240:S240"/>
    <mergeCell ref="T240:U240"/>
    <mergeCell ref="B241:C241"/>
    <mergeCell ref="D241:F241"/>
    <mergeCell ref="G241:H241"/>
    <mergeCell ref="I241:J241"/>
    <mergeCell ref="L241:M241"/>
    <mergeCell ref="N241:O241"/>
    <mergeCell ref="R241:S241"/>
    <mergeCell ref="T241:U241"/>
    <mergeCell ref="B242:C242"/>
    <mergeCell ref="D242:F242"/>
    <mergeCell ref="G242:H242"/>
    <mergeCell ref="I242:J242"/>
    <mergeCell ref="L242:M242"/>
    <mergeCell ref="N242:O242"/>
    <mergeCell ref="R242:S242"/>
    <mergeCell ref="T242:U242"/>
    <mergeCell ref="B243:C243"/>
    <mergeCell ref="D243:F243"/>
    <mergeCell ref="G243:H243"/>
    <mergeCell ref="I243:J243"/>
    <mergeCell ref="L243:M243"/>
    <mergeCell ref="N243:O243"/>
    <mergeCell ref="R243:S243"/>
    <mergeCell ref="T243:U243"/>
    <mergeCell ref="B244:C244"/>
    <mergeCell ref="D244:F244"/>
    <mergeCell ref="G244:H244"/>
    <mergeCell ref="I244:J244"/>
    <mergeCell ref="L244:M244"/>
    <mergeCell ref="N244:O244"/>
    <mergeCell ref="R244:S244"/>
    <mergeCell ref="T244:U244"/>
    <mergeCell ref="B245:C245"/>
    <mergeCell ref="D245:F245"/>
    <mergeCell ref="G245:H245"/>
    <mergeCell ref="I245:J245"/>
    <mergeCell ref="L245:M245"/>
    <mergeCell ref="N245:O245"/>
    <mergeCell ref="R245:S245"/>
    <mergeCell ref="T245:U245"/>
    <mergeCell ref="B246:C246"/>
    <mergeCell ref="D246:F246"/>
    <mergeCell ref="G246:H246"/>
    <mergeCell ref="I246:J246"/>
    <mergeCell ref="L246:M246"/>
    <mergeCell ref="N246:O246"/>
    <mergeCell ref="R246:S246"/>
    <mergeCell ref="T246:U246"/>
    <mergeCell ref="B247:C247"/>
    <mergeCell ref="D247:F247"/>
    <mergeCell ref="G247:H247"/>
    <mergeCell ref="I247:J247"/>
    <mergeCell ref="L247:M247"/>
    <mergeCell ref="N247:O247"/>
    <mergeCell ref="R247:S247"/>
    <mergeCell ref="T247:U247"/>
    <mergeCell ref="B248:C248"/>
    <mergeCell ref="D248:F248"/>
    <mergeCell ref="G248:H248"/>
    <mergeCell ref="I248:J248"/>
    <mergeCell ref="L248:M248"/>
    <mergeCell ref="N248:O248"/>
    <mergeCell ref="R248:S248"/>
    <mergeCell ref="T248:U248"/>
    <mergeCell ref="B249:C249"/>
    <mergeCell ref="D249:F249"/>
    <mergeCell ref="G249:H249"/>
    <mergeCell ref="I249:J249"/>
    <mergeCell ref="L249:M249"/>
    <mergeCell ref="N249:O249"/>
    <mergeCell ref="R249:S249"/>
    <mergeCell ref="T249:U249"/>
    <mergeCell ref="B250:C250"/>
    <mergeCell ref="D250:F250"/>
    <mergeCell ref="G250:H250"/>
    <mergeCell ref="I250:J250"/>
    <mergeCell ref="L250:M250"/>
    <mergeCell ref="N250:O250"/>
    <mergeCell ref="R250:S250"/>
    <mergeCell ref="T250:U250"/>
    <mergeCell ref="B251:C251"/>
    <mergeCell ref="D251:F251"/>
    <mergeCell ref="G251:H251"/>
    <mergeCell ref="I251:J251"/>
    <mergeCell ref="L251:M251"/>
    <mergeCell ref="N251:O251"/>
    <mergeCell ref="R251:S251"/>
    <mergeCell ref="T251:U251"/>
    <mergeCell ref="L252:M252"/>
    <mergeCell ref="N252:O252"/>
    <mergeCell ref="R252:S252"/>
    <mergeCell ref="T252:U252"/>
    <mergeCell ref="L254:M254"/>
    <mergeCell ref="N254:O254"/>
    <mergeCell ref="R254:S254"/>
    <mergeCell ref="T254:U254"/>
    <mergeCell ref="A255:C255"/>
    <mergeCell ref="D255:E255"/>
    <mergeCell ref="F255:G255"/>
    <mergeCell ref="L255:M255"/>
    <mergeCell ref="N255:O255"/>
    <mergeCell ref="R255:S255"/>
    <mergeCell ref="T255:U255"/>
    <mergeCell ref="L256:M256"/>
    <mergeCell ref="N256:O256"/>
    <mergeCell ref="R256:S256"/>
    <mergeCell ref="T256:U256"/>
    <mergeCell ref="A257:C257"/>
    <mergeCell ref="D257:G257"/>
    <mergeCell ref="H257:J257"/>
    <mergeCell ref="L257:M257"/>
    <mergeCell ref="N257:O257"/>
    <mergeCell ref="R257:S257"/>
    <mergeCell ref="T257:U257"/>
    <mergeCell ref="A258:C258"/>
    <mergeCell ref="D258:G258"/>
    <mergeCell ref="H258:J258"/>
    <mergeCell ref="L258:M258"/>
    <mergeCell ref="N258:O258"/>
    <mergeCell ref="R258:S258"/>
    <mergeCell ref="T258:U258"/>
    <mergeCell ref="A259:C259"/>
    <mergeCell ref="D259:G259"/>
    <mergeCell ref="H259:J259"/>
    <mergeCell ref="L259:M259"/>
    <mergeCell ref="N259:O259"/>
    <mergeCell ref="R259:S259"/>
    <mergeCell ref="T259:U259"/>
    <mergeCell ref="A260:C260"/>
    <mergeCell ref="D260:G260"/>
    <mergeCell ref="H260:J260"/>
    <mergeCell ref="L260:M260"/>
    <mergeCell ref="N260:O260"/>
    <mergeCell ref="R260:S260"/>
    <mergeCell ref="T260:U260"/>
    <mergeCell ref="A261:C261"/>
    <mergeCell ref="D261:G261"/>
    <mergeCell ref="H261:J261"/>
    <mergeCell ref="L261:M261"/>
    <mergeCell ref="N261:O261"/>
    <mergeCell ref="R261:S261"/>
    <mergeCell ref="T261:U261"/>
    <mergeCell ref="A262:C262"/>
    <mergeCell ref="D262:G262"/>
    <mergeCell ref="H262:J262"/>
    <mergeCell ref="L262:M262"/>
    <mergeCell ref="N262:O262"/>
    <mergeCell ref="R262:S262"/>
    <mergeCell ref="T262:U262"/>
    <mergeCell ref="A263:C263"/>
    <mergeCell ref="D263:G263"/>
    <mergeCell ref="H263:J263"/>
    <mergeCell ref="L263:M263"/>
    <mergeCell ref="N263:O263"/>
    <mergeCell ref="R263:S263"/>
    <mergeCell ref="T263:U263"/>
    <mergeCell ref="L264:M264"/>
    <mergeCell ref="N264:O264"/>
    <mergeCell ref="R264:S264"/>
    <mergeCell ref="T264:U264"/>
    <mergeCell ref="L265:M265"/>
    <mergeCell ref="N265:O265"/>
    <mergeCell ref="R265:S265"/>
    <mergeCell ref="T265:U265"/>
    <mergeCell ref="L266:M266"/>
    <mergeCell ref="N266:O266"/>
    <mergeCell ref="R266:S266"/>
    <mergeCell ref="T266:U266"/>
    <mergeCell ref="A267:C267"/>
    <mergeCell ref="D267:G267"/>
    <mergeCell ref="H267:J267"/>
    <mergeCell ref="L267:M267"/>
    <mergeCell ref="N267:O267"/>
    <mergeCell ref="R267:S267"/>
    <mergeCell ref="T267:U267"/>
    <mergeCell ref="A268:C268"/>
    <mergeCell ref="D268:G268"/>
    <mergeCell ref="H268:J268"/>
    <mergeCell ref="L268:M268"/>
    <mergeCell ref="N268:O268"/>
    <mergeCell ref="R268:S268"/>
    <mergeCell ref="T268:U268"/>
    <mergeCell ref="A269:C269"/>
    <mergeCell ref="D269:G269"/>
    <mergeCell ref="H269:J269"/>
    <mergeCell ref="A270:C270"/>
    <mergeCell ref="D270:G270"/>
    <mergeCell ref="H270:J270"/>
    <mergeCell ref="A271:C271"/>
    <mergeCell ref="D271:G271"/>
    <mergeCell ref="H271:J271"/>
    <mergeCell ref="A272:C272"/>
    <mergeCell ref="D272:G272"/>
    <mergeCell ref="H272:J272"/>
    <mergeCell ref="A273:C273"/>
    <mergeCell ref="D273:G273"/>
    <mergeCell ref="H273:J273"/>
    <mergeCell ref="L273:M273"/>
    <mergeCell ref="N273:O273"/>
    <mergeCell ref="R273:S273"/>
    <mergeCell ref="T273:U273"/>
    <mergeCell ref="A274:C274"/>
    <mergeCell ref="D274:G274"/>
    <mergeCell ref="H274:J274"/>
    <mergeCell ref="L274:M274"/>
    <mergeCell ref="N274:O274"/>
    <mergeCell ref="R274:S274"/>
    <mergeCell ref="T274:U274"/>
    <mergeCell ref="L275:M275"/>
    <mergeCell ref="N275:O275"/>
    <mergeCell ref="R275:S275"/>
    <mergeCell ref="T275:U275"/>
    <mergeCell ref="A276:C276"/>
    <mergeCell ref="D276:G276"/>
    <mergeCell ref="H276:J276"/>
    <mergeCell ref="A277:C277"/>
    <mergeCell ref="D277:G277"/>
    <mergeCell ref="H277:J277"/>
    <mergeCell ref="A278:C278"/>
    <mergeCell ref="D278:G278"/>
    <mergeCell ref="H278:J278"/>
    <mergeCell ref="L278:M278"/>
    <mergeCell ref="N278:O278"/>
    <mergeCell ref="R278:S278"/>
    <mergeCell ref="T278:U278"/>
    <mergeCell ref="A279:C279"/>
    <mergeCell ref="D279:G279"/>
    <mergeCell ref="H279:J279"/>
    <mergeCell ref="L279:M279"/>
    <mergeCell ref="N279:O279"/>
    <mergeCell ref="R279:S279"/>
    <mergeCell ref="T279:U279"/>
    <mergeCell ref="L280:M280"/>
    <mergeCell ref="N280:O280"/>
    <mergeCell ref="R280:S280"/>
    <mergeCell ref="T280:U280"/>
    <mergeCell ref="L281:M281"/>
    <mergeCell ref="N281:O281"/>
    <mergeCell ref="R281:S281"/>
    <mergeCell ref="T281:U281"/>
    <mergeCell ref="A282:C282"/>
    <mergeCell ref="D282:G282"/>
    <mergeCell ref="H282:J282"/>
    <mergeCell ref="L282:M282"/>
    <mergeCell ref="N282:O282"/>
    <mergeCell ref="R282:S282"/>
    <mergeCell ref="T282:U282"/>
    <mergeCell ref="A283:C283"/>
    <mergeCell ref="D283:G283"/>
    <mergeCell ref="H283:J283"/>
    <mergeCell ref="L283:M283"/>
    <mergeCell ref="N283:O283"/>
    <mergeCell ref="R283:S283"/>
    <mergeCell ref="T283:U283"/>
    <mergeCell ref="A284:C284"/>
    <mergeCell ref="D284:G284"/>
    <mergeCell ref="H284:J284"/>
    <mergeCell ref="L284:M284"/>
    <mergeCell ref="N284:O284"/>
    <mergeCell ref="R284:S284"/>
    <mergeCell ref="T284:U284"/>
    <mergeCell ref="A285:C285"/>
    <mergeCell ref="D285:G285"/>
    <mergeCell ref="H285:J285"/>
    <mergeCell ref="L285:M285"/>
    <mergeCell ref="N285:O285"/>
    <mergeCell ref="R285:S285"/>
    <mergeCell ref="T285:U285"/>
    <mergeCell ref="A286:C286"/>
    <mergeCell ref="D286:G286"/>
    <mergeCell ref="H286:J286"/>
    <mergeCell ref="A287:C287"/>
    <mergeCell ref="D287:G287"/>
    <mergeCell ref="H287:J287"/>
    <mergeCell ref="A288:C288"/>
    <mergeCell ref="D288:G288"/>
    <mergeCell ref="H288:J288"/>
    <mergeCell ref="A289:C289"/>
    <mergeCell ref="D289:G289"/>
    <mergeCell ref="H289:J289"/>
    <mergeCell ref="A290:C290"/>
    <mergeCell ref="D290:G290"/>
    <mergeCell ref="H290:J290"/>
    <mergeCell ref="L290:M290"/>
    <mergeCell ref="N290:O290"/>
    <mergeCell ref="R290:S290"/>
    <mergeCell ref="T290:U290"/>
    <mergeCell ref="A291:C291"/>
    <mergeCell ref="D291:G291"/>
    <mergeCell ref="H291:J291"/>
    <mergeCell ref="L291:M291"/>
    <mergeCell ref="N291:O291"/>
    <mergeCell ref="R291:S291"/>
    <mergeCell ref="T291:U291"/>
    <mergeCell ref="A292:C292"/>
    <mergeCell ref="D292:G292"/>
    <mergeCell ref="H292:J292"/>
    <mergeCell ref="L292:M292"/>
    <mergeCell ref="N292:O292"/>
    <mergeCell ref="R292:S292"/>
    <mergeCell ref="T292:U292"/>
    <mergeCell ref="L293:M293"/>
    <mergeCell ref="N293:O293"/>
    <mergeCell ref="R293:S293"/>
    <mergeCell ref="T293:U293"/>
    <mergeCell ref="A294:C294"/>
    <mergeCell ref="D294:G294"/>
    <mergeCell ref="H294:J294"/>
    <mergeCell ref="L294:M294"/>
    <mergeCell ref="N294:O294"/>
    <mergeCell ref="R294:S294"/>
    <mergeCell ref="T294:U294"/>
    <mergeCell ref="A295:C295"/>
    <mergeCell ref="D295:G295"/>
    <mergeCell ref="H295:J295"/>
    <mergeCell ref="L295:M295"/>
    <mergeCell ref="N295:O295"/>
    <mergeCell ref="R295:S295"/>
    <mergeCell ref="T295:U295"/>
    <mergeCell ref="A296:C296"/>
    <mergeCell ref="D296:G296"/>
    <mergeCell ref="H296:J296"/>
    <mergeCell ref="A297:C297"/>
    <mergeCell ref="D297:G297"/>
    <mergeCell ref="H297:J297"/>
    <mergeCell ref="N298:O298"/>
    <mergeCell ref="R298:S298"/>
    <mergeCell ref="T298:U298"/>
    <mergeCell ref="A299:C299"/>
    <mergeCell ref="D299:G299"/>
    <mergeCell ref="H299:J299"/>
    <mergeCell ref="A298:C298"/>
    <mergeCell ref="D298:G298"/>
    <mergeCell ref="H298:J298"/>
    <mergeCell ref="L298:M298"/>
    <mergeCell ref="A300:C300"/>
    <mergeCell ref="D300:G300"/>
    <mergeCell ref="H300:J300"/>
    <mergeCell ref="L300:M300"/>
    <mergeCell ref="T300:U300"/>
    <mergeCell ref="L301:M301"/>
    <mergeCell ref="N301:O301"/>
    <mergeCell ref="R301:S301"/>
    <mergeCell ref="T301:U301"/>
    <mergeCell ref="N300:O300"/>
    <mergeCell ref="R300:S300"/>
    <mergeCell ref="N302:O302"/>
    <mergeCell ref="R302:S302"/>
    <mergeCell ref="T302:U302"/>
    <mergeCell ref="A303:C303"/>
    <mergeCell ref="D303:G303"/>
    <mergeCell ref="H303:J303"/>
    <mergeCell ref="R303:S303"/>
    <mergeCell ref="T303:U303"/>
    <mergeCell ref="A302:C302"/>
    <mergeCell ref="D302:G302"/>
    <mergeCell ref="H302:J302"/>
    <mergeCell ref="L302:M302"/>
    <mergeCell ref="A304:C304"/>
    <mergeCell ref="D304:G304"/>
    <mergeCell ref="H304:J304"/>
    <mergeCell ref="A305:C305"/>
    <mergeCell ref="D305:G305"/>
    <mergeCell ref="H305:J305"/>
    <mergeCell ref="A306:C306"/>
    <mergeCell ref="D306:G306"/>
    <mergeCell ref="H306:J306"/>
    <mergeCell ref="A307:C307"/>
    <mergeCell ref="D307:G307"/>
    <mergeCell ref="H307:J307"/>
    <mergeCell ref="A308:C308"/>
    <mergeCell ref="D308:G308"/>
    <mergeCell ref="H308:J308"/>
    <mergeCell ref="A309:C309"/>
    <mergeCell ref="D309:G309"/>
    <mergeCell ref="H309:J309"/>
    <mergeCell ref="L309:M309"/>
    <mergeCell ref="N309:O309"/>
    <mergeCell ref="R309:S309"/>
    <mergeCell ref="T309:U309"/>
    <mergeCell ref="N310:O310"/>
    <mergeCell ref="R310:S310"/>
    <mergeCell ref="T310:U310"/>
    <mergeCell ref="L310:M310"/>
    <mergeCell ref="A315:C315"/>
    <mergeCell ref="D315:G315"/>
    <mergeCell ref="H315:J315"/>
    <mergeCell ref="A311:C311"/>
    <mergeCell ref="D311:G311"/>
    <mergeCell ref="H311:J311"/>
    <mergeCell ref="A310:C310"/>
    <mergeCell ref="D310:G310"/>
    <mergeCell ref="H310:J310"/>
    <mergeCell ref="A316:C316"/>
    <mergeCell ref="D316:G316"/>
    <mergeCell ref="H316:J316"/>
    <mergeCell ref="L316:M316"/>
    <mergeCell ref="N316:O316"/>
    <mergeCell ref="R316:S316"/>
    <mergeCell ref="T316:U316"/>
    <mergeCell ref="A317:C317"/>
    <mergeCell ref="D317:G317"/>
    <mergeCell ref="H317:J317"/>
    <mergeCell ref="L317:M317"/>
    <mergeCell ref="N317:O317"/>
    <mergeCell ref="R317:S317"/>
    <mergeCell ref="T317:U317"/>
    <mergeCell ref="A318:C318"/>
    <mergeCell ref="D318:G318"/>
    <mergeCell ref="H318:J318"/>
    <mergeCell ref="L318:M318"/>
    <mergeCell ref="N318:O318"/>
    <mergeCell ref="R318:S318"/>
    <mergeCell ref="T318:U318"/>
    <mergeCell ref="L319:M319"/>
    <mergeCell ref="N319:O319"/>
    <mergeCell ref="R319:S319"/>
    <mergeCell ref="T319:U319"/>
    <mergeCell ref="A320:C320"/>
    <mergeCell ref="D320:G320"/>
    <mergeCell ref="H320:J320"/>
    <mergeCell ref="L320:M320"/>
    <mergeCell ref="N320:O320"/>
    <mergeCell ref="R320:S320"/>
    <mergeCell ref="T320:U320"/>
    <mergeCell ref="A321:C321"/>
    <mergeCell ref="D321:G321"/>
    <mergeCell ref="H321:J321"/>
    <mergeCell ref="L321:M321"/>
    <mergeCell ref="N321:O321"/>
    <mergeCell ref="R321:S321"/>
    <mergeCell ref="T321:U321"/>
    <mergeCell ref="A322:C322"/>
    <mergeCell ref="D322:G322"/>
    <mergeCell ref="H322:J322"/>
    <mergeCell ref="L322:M322"/>
    <mergeCell ref="N322:O322"/>
    <mergeCell ref="R322:S322"/>
    <mergeCell ref="T322:U322"/>
    <mergeCell ref="A323:C323"/>
    <mergeCell ref="D323:G323"/>
    <mergeCell ref="H323:J323"/>
    <mergeCell ref="L323:M323"/>
    <mergeCell ref="N323:O323"/>
    <mergeCell ref="R323:S323"/>
    <mergeCell ref="T323:U323"/>
    <mergeCell ref="A324:C324"/>
    <mergeCell ref="D324:G324"/>
    <mergeCell ref="H324:J324"/>
    <mergeCell ref="A325:C325"/>
    <mergeCell ref="D325:G325"/>
    <mergeCell ref="H325:J325"/>
    <mergeCell ref="L325:M325"/>
    <mergeCell ref="N325:O325"/>
    <mergeCell ref="R325:S325"/>
    <mergeCell ref="T325:U325"/>
    <mergeCell ref="H328:J328"/>
    <mergeCell ref="L328:M328"/>
    <mergeCell ref="A326:C326"/>
    <mergeCell ref="D326:G326"/>
    <mergeCell ref="H326:J326"/>
    <mergeCell ref="A327:C327"/>
    <mergeCell ref="D327:G327"/>
    <mergeCell ref="H327:J327"/>
    <mergeCell ref="N328:O328"/>
    <mergeCell ref="R328:S328"/>
    <mergeCell ref="T328:U328"/>
    <mergeCell ref="A329:C329"/>
    <mergeCell ref="L329:M329"/>
    <mergeCell ref="N329:O329"/>
    <mergeCell ref="R329:S329"/>
    <mergeCell ref="T329:U329"/>
    <mergeCell ref="A328:C328"/>
    <mergeCell ref="D328:G328"/>
    <mergeCell ref="L330:M330"/>
    <mergeCell ref="N330:O330"/>
    <mergeCell ref="R330:S330"/>
    <mergeCell ref="T330:U330"/>
    <mergeCell ref="L331:M331"/>
    <mergeCell ref="N331:O331"/>
    <mergeCell ref="R331:S331"/>
    <mergeCell ref="T331:U331"/>
    <mergeCell ref="A333:C333"/>
    <mergeCell ref="A335:A336"/>
    <mergeCell ref="B335:E335"/>
    <mergeCell ref="F335:J335"/>
    <mergeCell ref="B336:C336"/>
    <mergeCell ref="F336:G336"/>
    <mergeCell ref="H336:I336"/>
    <mergeCell ref="L335:M335"/>
    <mergeCell ref="N335:O335"/>
    <mergeCell ref="R335:S335"/>
    <mergeCell ref="T335:U335"/>
    <mergeCell ref="L336:M336"/>
    <mergeCell ref="N336:O336"/>
    <mergeCell ref="R336:S336"/>
    <mergeCell ref="T336:U336"/>
    <mergeCell ref="B337:C337"/>
    <mergeCell ref="F337:G337"/>
    <mergeCell ref="H337:I337"/>
    <mergeCell ref="L337:M337"/>
    <mergeCell ref="N337:O337"/>
    <mergeCell ref="R337:S337"/>
    <mergeCell ref="T337:U337"/>
    <mergeCell ref="B338:C338"/>
    <mergeCell ref="F338:G338"/>
    <mergeCell ref="H338:I338"/>
    <mergeCell ref="L338:M338"/>
    <mergeCell ref="N338:O338"/>
    <mergeCell ref="R338:S338"/>
    <mergeCell ref="T338:U338"/>
    <mergeCell ref="B339:C339"/>
    <mergeCell ref="F339:G339"/>
    <mergeCell ref="H339:I339"/>
    <mergeCell ref="L339:M339"/>
    <mergeCell ref="N339:O339"/>
    <mergeCell ref="R339:S339"/>
    <mergeCell ref="T339:U339"/>
    <mergeCell ref="L340:M340"/>
    <mergeCell ref="N340:O340"/>
    <mergeCell ref="R340:S340"/>
    <mergeCell ref="T340:U340"/>
    <mergeCell ref="A343:C343"/>
    <mergeCell ref="D343:G343"/>
    <mergeCell ref="H343:J343"/>
    <mergeCell ref="L343:M343"/>
    <mergeCell ref="N343:O343"/>
    <mergeCell ref="R343:S343"/>
    <mergeCell ref="T343:U343"/>
    <mergeCell ref="A344:C344"/>
    <mergeCell ref="D344:G344"/>
    <mergeCell ref="H344:J344"/>
    <mergeCell ref="L344:M344"/>
    <mergeCell ref="N344:O344"/>
    <mergeCell ref="R344:S344"/>
    <mergeCell ref="T344:U344"/>
    <mergeCell ref="A345:C345"/>
    <mergeCell ref="D345:G345"/>
    <mergeCell ref="H345:J345"/>
    <mergeCell ref="D346:G346"/>
    <mergeCell ref="H346:J346"/>
    <mergeCell ref="A346:C346"/>
    <mergeCell ref="D347:G347"/>
    <mergeCell ref="H347:J347"/>
    <mergeCell ref="A348:C348"/>
    <mergeCell ref="D348:G348"/>
    <mergeCell ref="H348:J348"/>
    <mergeCell ref="A347:C347"/>
    <mergeCell ref="L348:M348"/>
    <mergeCell ref="N348:O348"/>
    <mergeCell ref="R348:S348"/>
    <mergeCell ref="T348:U348"/>
    <mergeCell ref="D349:G349"/>
    <mergeCell ref="H349:J349"/>
    <mergeCell ref="A350:C350"/>
    <mergeCell ref="D350:G350"/>
    <mergeCell ref="H350:J350"/>
    <mergeCell ref="A349:C349"/>
    <mergeCell ref="A351:C351"/>
    <mergeCell ref="D351:G351"/>
    <mergeCell ref="H351:J351"/>
    <mergeCell ref="A352:C352"/>
    <mergeCell ref="D352:G352"/>
    <mergeCell ref="H352:J352"/>
    <mergeCell ref="A353:C353"/>
    <mergeCell ref="D353:G353"/>
    <mergeCell ref="H353:J353"/>
    <mergeCell ref="L353:M353"/>
    <mergeCell ref="N353:O353"/>
    <mergeCell ref="R353:S353"/>
    <mergeCell ref="T353:U353"/>
    <mergeCell ref="A354:C354"/>
    <mergeCell ref="D354:G354"/>
    <mergeCell ref="H354:J354"/>
    <mergeCell ref="L354:M354"/>
    <mergeCell ref="N354:O354"/>
    <mergeCell ref="R354:S354"/>
    <mergeCell ref="T354:U354"/>
    <mergeCell ref="A355:C355"/>
    <mergeCell ref="D355:G355"/>
    <mergeCell ref="H355:J355"/>
    <mergeCell ref="D356:G356"/>
    <mergeCell ref="H356:J356"/>
    <mergeCell ref="A356:C356"/>
    <mergeCell ref="D357:G357"/>
    <mergeCell ref="H357:J357"/>
    <mergeCell ref="A358:C358"/>
    <mergeCell ref="D358:G358"/>
    <mergeCell ref="H358:J358"/>
    <mergeCell ref="L358:M358"/>
    <mergeCell ref="N358:O358"/>
    <mergeCell ref="R358:S358"/>
    <mergeCell ref="T358:U358"/>
    <mergeCell ref="L361:M361"/>
    <mergeCell ref="N361:O361"/>
    <mergeCell ref="R361:S361"/>
    <mergeCell ref="T361:U361"/>
    <mergeCell ref="L362:M362"/>
    <mergeCell ref="N362:O362"/>
    <mergeCell ref="R362:S362"/>
    <mergeCell ref="T362:U362"/>
    <mergeCell ref="L367:M367"/>
    <mergeCell ref="N367:O367"/>
    <mergeCell ref="R367:S367"/>
    <mergeCell ref="T367:U367"/>
    <mergeCell ref="L368:M368"/>
    <mergeCell ref="N368:O368"/>
    <mergeCell ref="R368:S368"/>
    <mergeCell ref="T368:U368"/>
    <mergeCell ref="L372:M372"/>
    <mergeCell ref="N372:O372"/>
    <mergeCell ref="R372:S372"/>
    <mergeCell ref="T372:U372"/>
    <mergeCell ref="L373:M373"/>
    <mergeCell ref="N373:O373"/>
    <mergeCell ref="R373:S373"/>
    <mergeCell ref="T373:U373"/>
    <mergeCell ref="L374:M374"/>
    <mergeCell ref="R374:S374"/>
    <mergeCell ref="T374:U374"/>
    <mergeCell ref="L375:M375"/>
    <mergeCell ref="R375:S375"/>
    <mergeCell ref="T375:U375"/>
    <mergeCell ref="L376:M376"/>
    <mergeCell ref="R376:S376"/>
    <mergeCell ref="T376:U376"/>
    <mergeCell ref="L377:M377"/>
    <mergeCell ref="R377:S377"/>
    <mergeCell ref="T377:U377"/>
    <mergeCell ref="L378:M378"/>
    <mergeCell ref="R378:S378"/>
    <mergeCell ref="T378:U378"/>
    <mergeCell ref="L383:M383"/>
    <mergeCell ref="N383:O383"/>
    <mergeCell ref="R383:S383"/>
    <mergeCell ref="T383:U383"/>
    <mergeCell ref="L385:M385"/>
    <mergeCell ref="N385:O385"/>
    <mergeCell ref="R385:S385"/>
    <mergeCell ref="T385:U385"/>
    <mergeCell ref="L386:M386"/>
    <mergeCell ref="N386:O386"/>
    <mergeCell ref="R386:S386"/>
    <mergeCell ref="T386:U386"/>
    <mergeCell ref="L387:M387"/>
    <mergeCell ref="N387:O387"/>
    <mergeCell ref="R387:S387"/>
    <mergeCell ref="T387:U387"/>
    <mergeCell ref="R388:S388"/>
    <mergeCell ref="T388:U388"/>
    <mergeCell ref="B389:E389"/>
    <mergeCell ref="F389:J389"/>
    <mergeCell ref="B388:E388"/>
    <mergeCell ref="F388:J388"/>
    <mergeCell ref="L388:M388"/>
    <mergeCell ref="N388:O388"/>
    <mergeCell ref="B390:E390"/>
    <mergeCell ref="F390:J390"/>
    <mergeCell ref="B391:E391"/>
    <mergeCell ref="F391:J391"/>
    <mergeCell ref="R391:S391"/>
    <mergeCell ref="T391:U391"/>
    <mergeCell ref="B392:E392"/>
    <mergeCell ref="F392:J392"/>
    <mergeCell ref="R392:S392"/>
    <mergeCell ref="T392:U392"/>
    <mergeCell ref="B393:E393"/>
    <mergeCell ref="F393:J393"/>
    <mergeCell ref="R393:S393"/>
    <mergeCell ref="T393:U393"/>
    <mergeCell ref="R394:S394"/>
    <mergeCell ref="T394:U394"/>
    <mergeCell ref="A397:C397"/>
    <mergeCell ref="D397:G397"/>
    <mergeCell ref="H397:J397"/>
    <mergeCell ref="T398:U398"/>
    <mergeCell ref="A399:C399"/>
    <mergeCell ref="D399:G399"/>
    <mergeCell ref="H399:J399"/>
    <mergeCell ref="R399:S399"/>
    <mergeCell ref="T399:U399"/>
    <mergeCell ref="A398:C398"/>
    <mergeCell ref="D398:G398"/>
    <mergeCell ref="H398:J398"/>
    <mergeCell ref="R398:S398"/>
    <mergeCell ref="T400:U400"/>
    <mergeCell ref="A401:C401"/>
    <mergeCell ref="D401:G401"/>
    <mergeCell ref="H401:J401"/>
    <mergeCell ref="R401:S401"/>
    <mergeCell ref="T401:U401"/>
    <mergeCell ref="A400:C400"/>
    <mergeCell ref="D400:G400"/>
    <mergeCell ref="H400:J400"/>
    <mergeCell ref="R400:S400"/>
    <mergeCell ref="A402:C402"/>
    <mergeCell ref="D402:G402"/>
    <mergeCell ref="H402:J402"/>
    <mergeCell ref="A403:C403"/>
    <mergeCell ref="D403:G403"/>
    <mergeCell ref="H403:J403"/>
    <mergeCell ref="D411:G411"/>
    <mergeCell ref="H411:J411"/>
    <mergeCell ref="A412:C412"/>
    <mergeCell ref="D412:G412"/>
    <mergeCell ref="H412:J412"/>
    <mergeCell ref="A413:C413"/>
    <mergeCell ref="D413:G413"/>
    <mergeCell ref="H413:J413"/>
    <mergeCell ref="A414:C414"/>
    <mergeCell ref="D414:G414"/>
    <mergeCell ref="H414:J414"/>
    <mergeCell ref="A415:C415"/>
    <mergeCell ref="D415:G415"/>
    <mergeCell ref="H415:J415"/>
    <mergeCell ref="A416:C416"/>
    <mergeCell ref="D416:G416"/>
    <mergeCell ref="H416:J416"/>
    <mergeCell ref="A417:C417"/>
    <mergeCell ref="D417:G417"/>
    <mergeCell ref="H417:J417"/>
    <mergeCell ref="A418:C418"/>
    <mergeCell ref="D418:G418"/>
    <mergeCell ref="H418:J418"/>
    <mergeCell ref="A419:C419"/>
    <mergeCell ref="D419:G419"/>
    <mergeCell ref="H419:J419"/>
    <mergeCell ref="A420:C420"/>
    <mergeCell ref="D420:G420"/>
    <mergeCell ref="H420:J420"/>
    <mergeCell ref="A421:C421"/>
    <mergeCell ref="D421:G421"/>
    <mergeCell ref="H421:J421"/>
    <mergeCell ref="A422:C422"/>
    <mergeCell ref="D422:G422"/>
    <mergeCell ref="H422:J422"/>
    <mergeCell ref="A426:J426"/>
    <mergeCell ref="A432:G432"/>
    <mergeCell ref="A434:C434"/>
    <mergeCell ref="D434:G434"/>
    <mergeCell ref="H434:J434"/>
    <mergeCell ref="A435:C435"/>
    <mergeCell ref="D435:G435"/>
    <mergeCell ref="H435:J435"/>
    <mergeCell ref="A436:C436"/>
    <mergeCell ref="D436:G436"/>
    <mergeCell ref="H436:J436"/>
    <mergeCell ref="A437:C437"/>
    <mergeCell ref="D437:G437"/>
    <mergeCell ref="H437:J437"/>
    <mergeCell ref="A440:C440"/>
    <mergeCell ref="D440:G440"/>
    <mergeCell ref="H440:J440"/>
    <mergeCell ref="A441:C441"/>
    <mergeCell ref="D441:G441"/>
    <mergeCell ref="H441:J441"/>
    <mergeCell ref="A442:C442"/>
    <mergeCell ref="D442:G442"/>
    <mergeCell ref="H442:J442"/>
    <mergeCell ref="A443:C443"/>
    <mergeCell ref="D443:G443"/>
    <mergeCell ref="H443:J443"/>
    <mergeCell ref="A444:J444"/>
    <mergeCell ref="A445:C445"/>
    <mergeCell ref="D445:G445"/>
    <mergeCell ref="H445:J445"/>
    <mergeCell ref="A446:C446"/>
    <mergeCell ref="D446:G446"/>
    <mergeCell ref="H446:J446"/>
    <mergeCell ref="A447:C447"/>
    <mergeCell ref="D447:G447"/>
    <mergeCell ref="H447:J447"/>
    <mergeCell ref="A451:C451"/>
    <mergeCell ref="D451:G451"/>
    <mergeCell ref="H451:J451"/>
    <mergeCell ref="A452:C452"/>
    <mergeCell ref="D452:G452"/>
    <mergeCell ref="H452:J452"/>
    <mergeCell ref="A453:C453"/>
    <mergeCell ref="D453:G453"/>
    <mergeCell ref="H453:J453"/>
    <mergeCell ref="A454:C454"/>
    <mergeCell ref="D454:G454"/>
    <mergeCell ref="H454:J454"/>
    <mergeCell ref="A455:C455"/>
    <mergeCell ref="D455:G455"/>
    <mergeCell ref="H455:J455"/>
    <mergeCell ref="A456:C456"/>
    <mergeCell ref="D456:G456"/>
    <mergeCell ref="H456:J456"/>
    <mergeCell ref="A457:C457"/>
    <mergeCell ref="D457:G457"/>
    <mergeCell ref="H457:J457"/>
    <mergeCell ref="A458:C458"/>
    <mergeCell ref="D458:G458"/>
    <mergeCell ref="H458:J458"/>
    <mergeCell ref="A459:C459"/>
    <mergeCell ref="D459:G459"/>
    <mergeCell ref="H459:J459"/>
    <mergeCell ref="A460:C460"/>
    <mergeCell ref="D460:G460"/>
    <mergeCell ref="H460:J460"/>
    <mergeCell ref="A461:C461"/>
    <mergeCell ref="D461:G461"/>
    <mergeCell ref="H461:J461"/>
    <mergeCell ref="A462:C462"/>
    <mergeCell ref="D462:G462"/>
    <mergeCell ref="H462:J462"/>
    <mergeCell ref="A463:C463"/>
    <mergeCell ref="D463:G463"/>
    <mergeCell ref="H463:J463"/>
    <mergeCell ref="A464:C464"/>
    <mergeCell ref="D464:G464"/>
    <mergeCell ref="H464:J464"/>
    <mergeCell ref="A465:C465"/>
    <mergeCell ref="D465:G465"/>
    <mergeCell ref="H465:J465"/>
    <mergeCell ref="A466:C466"/>
    <mergeCell ref="D466:G466"/>
    <mergeCell ref="H466:J466"/>
    <mergeCell ref="A467:C467"/>
    <mergeCell ref="D467:G467"/>
    <mergeCell ref="H467:J467"/>
    <mergeCell ref="A468:C468"/>
    <mergeCell ref="D468:G468"/>
    <mergeCell ref="H468:J468"/>
    <mergeCell ref="A469:C469"/>
    <mergeCell ref="D469:G469"/>
    <mergeCell ref="H469:J469"/>
    <mergeCell ref="A470:C470"/>
    <mergeCell ref="D470:G470"/>
    <mergeCell ref="H470:J470"/>
    <mergeCell ref="A471:C471"/>
    <mergeCell ref="D471:G471"/>
    <mergeCell ref="H471:J471"/>
    <mergeCell ref="A472:C472"/>
    <mergeCell ref="D472:G472"/>
    <mergeCell ref="H472:J472"/>
    <mergeCell ref="A473:C473"/>
    <mergeCell ref="D473:G473"/>
    <mergeCell ref="H473:J473"/>
    <mergeCell ref="A474:C474"/>
    <mergeCell ref="D474:G474"/>
    <mergeCell ref="H474:J474"/>
    <mergeCell ref="A475:C475"/>
    <mergeCell ref="D475:G475"/>
    <mergeCell ref="H475:J475"/>
    <mergeCell ref="A476:C476"/>
    <mergeCell ref="D476:G476"/>
    <mergeCell ref="H476:J476"/>
    <mergeCell ref="A477:C477"/>
    <mergeCell ref="D477:G477"/>
    <mergeCell ref="H477:J477"/>
    <mergeCell ref="A478:C478"/>
    <mergeCell ref="D478:G478"/>
    <mergeCell ref="H478:J478"/>
    <mergeCell ref="A479:C479"/>
    <mergeCell ref="D479:G479"/>
    <mergeCell ref="H479:J479"/>
    <mergeCell ref="A480:C480"/>
    <mergeCell ref="D480:G480"/>
    <mergeCell ref="H480:J480"/>
    <mergeCell ref="A481:C481"/>
    <mergeCell ref="D481:G481"/>
    <mergeCell ref="H481:J481"/>
    <mergeCell ref="A482:C482"/>
    <mergeCell ref="D482:G482"/>
    <mergeCell ref="H482:J482"/>
    <mergeCell ref="A483:C483"/>
    <mergeCell ref="D483:G483"/>
    <mergeCell ref="H483:J483"/>
    <mergeCell ref="A484:C484"/>
    <mergeCell ref="D484:G484"/>
    <mergeCell ref="H484:J484"/>
    <mergeCell ref="A485:C485"/>
    <mergeCell ref="D485:G485"/>
    <mergeCell ref="H485:J485"/>
    <mergeCell ref="A486:C486"/>
    <mergeCell ref="D486:G486"/>
    <mergeCell ref="H486:J486"/>
    <mergeCell ref="A487:C487"/>
    <mergeCell ref="D487:G487"/>
    <mergeCell ref="H487:J487"/>
    <mergeCell ref="A488:C488"/>
    <mergeCell ref="D488:G488"/>
    <mergeCell ref="H488:J488"/>
    <mergeCell ref="A489:C489"/>
    <mergeCell ref="D489:G489"/>
    <mergeCell ref="H489:J489"/>
    <mergeCell ref="A491:C491"/>
    <mergeCell ref="D491:G491"/>
    <mergeCell ref="H491:J491"/>
    <mergeCell ref="A492:C492"/>
    <mergeCell ref="D492:G492"/>
    <mergeCell ref="H492:J492"/>
    <mergeCell ref="A493:C493"/>
    <mergeCell ref="D493:G493"/>
    <mergeCell ref="H493:J493"/>
    <mergeCell ref="A494:C494"/>
    <mergeCell ref="D494:G494"/>
    <mergeCell ref="H494:J494"/>
    <mergeCell ref="A495:C495"/>
    <mergeCell ref="D495:G495"/>
    <mergeCell ref="H495:J495"/>
    <mergeCell ref="A496:C496"/>
    <mergeCell ref="D496:G496"/>
    <mergeCell ref="H496:J496"/>
    <mergeCell ref="A497:C497"/>
    <mergeCell ref="D497:G497"/>
    <mergeCell ref="H497:J497"/>
    <mergeCell ref="A498:C498"/>
    <mergeCell ref="D498:G498"/>
    <mergeCell ref="H498:J498"/>
    <mergeCell ref="A499:C499"/>
    <mergeCell ref="D499:G499"/>
    <mergeCell ref="H499:J499"/>
    <mergeCell ref="A500:C500"/>
    <mergeCell ref="D500:G500"/>
    <mergeCell ref="H500:J500"/>
    <mergeCell ref="A501:C501"/>
    <mergeCell ref="D501:G501"/>
    <mergeCell ref="H501:J501"/>
    <mergeCell ref="A503:C503"/>
    <mergeCell ref="D503:G503"/>
    <mergeCell ref="H503:J503"/>
    <mergeCell ref="D504:G504"/>
    <mergeCell ref="H504:J504"/>
    <mergeCell ref="D505:G505"/>
    <mergeCell ref="H505:J505"/>
    <mergeCell ref="A506:C506"/>
    <mergeCell ref="D506:G506"/>
    <mergeCell ref="H506:J506"/>
    <mergeCell ref="D507:G507"/>
    <mergeCell ref="H507:J507"/>
    <mergeCell ref="D508:G508"/>
    <mergeCell ref="H508:J508"/>
    <mergeCell ref="D510:G510"/>
    <mergeCell ref="H510:J510"/>
    <mergeCell ref="A511:C511"/>
    <mergeCell ref="D511:G511"/>
    <mergeCell ref="H511:J511"/>
    <mergeCell ref="A512:C512"/>
    <mergeCell ref="D512:G512"/>
    <mergeCell ref="H512:J512"/>
    <mergeCell ref="A513:C513"/>
    <mergeCell ref="D513:G513"/>
    <mergeCell ref="A514:C514"/>
    <mergeCell ref="D514:G514"/>
    <mergeCell ref="A515:C515"/>
    <mergeCell ref="D515:G515"/>
    <mergeCell ref="A516:C516"/>
    <mergeCell ref="D516:G516"/>
    <mergeCell ref="A517:C517"/>
    <mergeCell ref="D517:G517"/>
    <mergeCell ref="A518:C518"/>
    <mergeCell ref="D518:G518"/>
    <mergeCell ref="A519:C519"/>
    <mergeCell ref="D519:G519"/>
    <mergeCell ref="A520:C520"/>
    <mergeCell ref="D520:G520"/>
    <mergeCell ref="A521:C521"/>
    <mergeCell ref="D521:G521"/>
    <mergeCell ref="H521:J521"/>
    <mergeCell ref="A522:C522"/>
    <mergeCell ref="D522:G522"/>
    <mergeCell ref="H522:J522"/>
    <mergeCell ref="A523:C523"/>
    <mergeCell ref="D523:G523"/>
    <mergeCell ref="H523:J523"/>
    <mergeCell ref="D526:G526"/>
    <mergeCell ref="H526:J526"/>
    <mergeCell ref="A527:C527"/>
    <mergeCell ref="D527:G527"/>
    <mergeCell ref="H527:J527"/>
    <mergeCell ref="A528:C528"/>
    <mergeCell ref="D528:G528"/>
    <mergeCell ref="H528:J528"/>
    <mergeCell ref="A529:C529"/>
    <mergeCell ref="D529:G529"/>
    <mergeCell ref="H529:J529"/>
    <mergeCell ref="A530:C530"/>
    <mergeCell ref="D530:G530"/>
    <mergeCell ref="H530:J530"/>
    <mergeCell ref="A531:C531"/>
    <mergeCell ref="D531:G531"/>
    <mergeCell ref="H531:J531"/>
    <mergeCell ref="A532:C532"/>
    <mergeCell ref="D532:G532"/>
    <mergeCell ref="H532:J532"/>
    <mergeCell ref="A537:C537"/>
    <mergeCell ref="D537:G537"/>
    <mergeCell ref="H537:J537"/>
    <mergeCell ref="A538:C538"/>
    <mergeCell ref="D538:G538"/>
    <mergeCell ref="H538:J538"/>
    <mergeCell ref="A539:C539"/>
    <mergeCell ref="D539:G539"/>
    <mergeCell ref="H539:J539"/>
    <mergeCell ref="A540:C540"/>
    <mergeCell ref="D540:G540"/>
    <mergeCell ref="H540:J540"/>
    <mergeCell ref="A541:C541"/>
    <mergeCell ref="D541:G541"/>
    <mergeCell ref="H541:J541"/>
    <mergeCell ref="A542:C542"/>
    <mergeCell ref="D542:G542"/>
    <mergeCell ref="H542:J542"/>
    <mergeCell ref="A543:C543"/>
    <mergeCell ref="D543:G543"/>
    <mergeCell ref="H543:J543"/>
    <mergeCell ref="A544:C544"/>
    <mergeCell ref="H544:J544"/>
    <mergeCell ref="A545:C545"/>
    <mergeCell ref="H545:J545"/>
    <mergeCell ref="A546:C546"/>
    <mergeCell ref="D546:G546"/>
    <mergeCell ref="H546:J546"/>
    <mergeCell ref="A89:C89"/>
    <mergeCell ref="D89:G89"/>
    <mergeCell ref="H89:J89"/>
    <mergeCell ref="B562:D562"/>
    <mergeCell ref="G562:I562"/>
    <mergeCell ref="A549:G549"/>
    <mergeCell ref="A554:J554"/>
    <mergeCell ref="G560:I560"/>
    <mergeCell ref="B561:D561"/>
    <mergeCell ref="G561:I561"/>
  </mergeCells>
  <printOptions/>
  <pageMargins left="0.79" right="0.19" top="0.57" bottom="0.53" header="0.25" footer="0.24"/>
  <pageSetup horizontalDpi="600" verticalDpi="600" orientation="portrait" paperSize="9" scale="95" r:id="rId3"/>
  <headerFooter alignWithMargins="0">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Cong ty Infobus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Anh thuat</dc:creator>
  <cp:keywords/>
  <dc:description/>
  <cp:lastModifiedBy>HangNTM</cp:lastModifiedBy>
  <cp:lastPrinted>2010-02-08T07:20:17Z</cp:lastPrinted>
  <dcterms:created xsi:type="dcterms:W3CDTF">2005-09-29T05:25:28Z</dcterms:created>
  <dcterms:modified xsi:type="dcterms:W3CDTF">2010-02-25T01:49:57Z</dcterms:modified>
  <cp:category/>
  <cp:version/>
  <cp:contentType/>
  <cp:contentStatus/>
</cp:coreProperties>
</file>